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3875" windowHeight="8190" activeTab="2"/>
  </bookViews>
  <sheets>
    <sheet name="開催概要" sheetId="1" r:id="rId1"/>
    <sheet name="試合日程" sheetId="2" r:id="rId2"/>
    <sheet name="ブロック割り" sheetId="3" r:id="rId3"/>
    <sheet name="決勝トーナメント" sheetId="4" r:id="rId4"/>
  </sheets>
  <definedNames>
    <definedName name="_xlnm.Print_Area" localSheetId="2">'ブロック割り'!$A$1:$T$47</definedName>
  </definedNames>
  <calcPr fullCalcOnLoad="1"/>
</workbook>
</file>

<file path=xl/sharedStrings.xml><?xml version="1.0" encoding="utf-8"?>
<sst xmlns="http://schemas.openxmlformats.org/spreadsheetml/2006/main" count="373" uniqueCount="210">
  <si>
    <t>Ｄブロック</t>
  </si>
  <si>
    <t>Ｃブロック</t>
  </si>
  <si>
    <t>Ｂブロック</t>
  </si>
  <si>
    <t>Ａブロック</t>
  </si>
  <si>
    <t>A1</t>
  </si>
  <si>
    <t>D2</t>
  </si>
  <si>
    <t>B1</t>
  </si>
  <si>
    <t>C2</t>
  </si>
  <si>
    <t>C1</t>
  </si>
  <si>
    <t>B2</t>
  </si>
  <si>
    <t>D1</t>
  </si>
  <si>
    <t>A2</t>
  </si>
  <si>
    <t>A3</t>
  </si>
  <si>
    <t>D4</t>
  </si>
  <si>
    <t>B3</t>
  </si>
  <si>
    <t>C3</t>
  </si>
  <si>
    <t>D3</t>
  </si>
  <si>
    <t>優勝</t>
  </si>
  <si>
    <t>３位</t>
  </si>
  <si>
    <t>敢闘賞</t>
  </si>
  <si>
    <t>準優勝</t>
  </si>
  <si>
    <t>〃</t>
  </si>
  <si>
    <t>駐車場</t>
  </si>
  <si>
    <t>堤防道路駐車禁止</t>
  </si>
  <si>
    <t>富山県サッカー協会・富山サッカー友の会・北陸電力株式会社</t>
  </si>
  <si>
    <t>各チーム受付</t>
  </si>
  <si>
    <t>&lt; 4ブロックでの予選リーグ&gt;</t>
  </si>
  <si>
    <t xml:space="preserve">閉会式  </t>
  </si>
  <si>
    <t>解散</t>
  </si>
  <si>
    <t>1.名称</t>
  </si>
  <si>
    <t>2.主催</t>
  </si>
  <si>
    <t>3.開催日</t>
  </si>
  <si>
    <t>4.会場</t>
  </si>
  <si>
    <t>5.参加チーム</t>
  </si>
  <si>
    <t>８.会場見取り図</t>
  </si>
  <si>
    <t>時間</t>
  </si>
  <si>
    <t xml:space="preserve"> 9:00</t>
  </si>
  <si>
    <t xml:space="preserve"> 9:40</t>
  </si>
  <si>
    <t>－</t>
  </si>
  <si>
    <t xml:space="preserve"> 開会式</t>
  </si>
  <si>
    <t>閉会式</t>
  </si>
  <si>
    <t xml:space="preserve">6. 競技方法  </t>
  </si>
  <si>
    <t>【1日日】</t>
  </si>
  <si>
    <t>【2日目】</t>
  </si>
  <si>
    <t>各ブロック1,2位による決勝トーナメント</t>
  </si>
  <si>
    <t>各ブロック3,4位によるトーナメント</t>
  </si>
  <si>
    <t xml:space="preserve">7.スケジュール </t>
  </si>
  <si>
    <t>8:30</t>
  </si>
  <si>
    <t>9:00</t>
  </si>
  <si>
    <t xml:space="preserve">開会式  </t>
  </si>
  <si>
    <t xml:space="preserve">試合開始 </t>
  </si>
  <si>
    <t>worktorule.html</t>
  </si>
  <si>
    <t>O54まで使用</t>
  </si>
  <si>
    <t>本</t>
  </si>
  <si>
    <t>C4</t>
  </si>
  <si>
    <t>B4</t>
  </si>
  <si>
    <t>A4</t>
  </si>
  <si>
    <t>3,4位トーナメント</t>
  </si>
  <si>
    <t>決勝トーナメント</t>
  </si>
  <si>
    <t>富山北部</t>
  </si>
  <si>
    <t>射水</t>
  </si>
  <si>
    <t>魚津</t>
  </si>
  <si>
    <t>富山南部</t>
  </si>
  <si>
    <t>高岡南部</t>
  </si>
  <si>
    <t>富山西部</t>
  </si>
  <si>
    <t>富山中部</t>
  </si>
  <si>
    <t>砺波</t>
  </si>
  <si>
    <t>高岡北部</t>
  </si>
  <si>
    <t>上婦負</t>
  </si>
  <si>
    <t>１の勝</t>
  </si>
  <si>
    <t>２の勝</t>
  </si>
  <si>
    <t>３の勝</t>
  </si>
  <si>
    <t>４の勝</t>
  </si>
  <si>
    <t>１の負</t>
  </si>
  <si>
    <t>２の負</t>
  </si>
  <si>
    <t>３の負</t>
  </si>
  <si>
    <t>４の負</t>
  </si>
  <si>
    <t>当該チーム</t>
  </si>
  <si>
    <t>８の勝</t>
  </si>
  <si>
    <t>９の勝</t>
  </si>
  <si>
    <t>１０の勝</t>
  </si>
  <si>
    <t>１１の勝</t>
  </si>
  <si>
    <t>８の負</t>
  </si>
  <si>
    <t>９の負</t>
  </si>
  <si>
    <t>１０の負</t>
  </si>
  <si>
    <t>１１の負</t>
  </si>
  <si>
    <t>５の負</t>
  </si>
  <si>
    <t>６の負</t>
  </si>
  <si>
    <t>１２の勝</t>
  </si>
  <si>
    <t>１３の勝</t>
  </si>
  <si>
    <t>１２の負</t>
  </si>
  <si>
    <t>５の勝</t>
  </si>
  <si>
    <t>６の勝</t>
  </si>
  <si>
    <r>
      <t>R3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まで使用</t>
    </r>
  </si>
  <si>
    <t>A</t>
  </si>
  <si>
    <t>B</t>
  </si>
  <si>
    <t>C</t>
  </si>
  <si>
    <t>D</t>
  </si>
  <si>
    <r>
      <t>・全日本少年サッカー大会代表</t>
    </r>
    <r>
      <rPr>
        <sz val="11"/>
        <rFont val="ＭＳ Ｐゴシック"/>
        <family val="3"/>
      </rPr>
      <t>クラス</t>
    </r>
    <r>
      <rPr>
        <sz val="11"/>
        <rFont val="ＭＳ Ｐゴシック"/>
        <family val="3"/>
      </rPr>
      <t>3チーム（富山県，石川県，福井県）</t>
    </r>
  </si>
  <si>
    <t>部</t>
  </si>
  <si>
    <r>
      <t xml:space="preserve">Ａ．Ｂブロック </t>
    </r>
    <r>
      <rPr>
        <sz val="11"/>
        <rFont val="ＭＳ Ｐゴシック"/>
        <family val="3"/>
      </rPr>
      <t>テント</t>
    </r>
  </si>
  <si>
    <t>（石川県代表）</t>
  </si>
  <si>
    <t>堤防下テント禁止</t>
  </si>
  <si>
    <t>トイレ</t>
  </si>
  <si>
    <r>
      <t>1</t>
    </r>
    <r>
      <rPr>
        <sz val="11"/>
        <rFont val="ＭＳ Ｐゴシック"/>
        <family val="3"/>
      </rPr>
      <t>4:30</t>
    </r>
  </si>
  <si>
    <r>
      <t>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</t>
    </r>
  </si>
  <si>
    <t>・開会あいさつ</t>
  </si>
  <si>
    <r>
      <t>富山市</t>
    </r>
    <r>
      <rPr>
        <sz val="11"/>
        <rFont val="ＭＳ Ｐゴシック"/>
        <family val="3"/>
      </rPr>
      <t>殿様林グラウンド</t>
    </r>
  </si>
  <si>
    <r>
      <t>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チームによる4ブロックリーグ戦</t>
    </r>
  </si>
  <si>
    <r>
      <t xml:space="preserve"> 7
月
</t>
    </r>
    <r>
      <rPr>
        <sz val="11"/>
        <rFont val="ＭＳ Ｐゴシック"/>
        <family val="3"/>
      </rPr>
      <t xml:space="preserve"> 9</t>
    </r>
    <r>
      <rPr>
        <sz val="11"/>
        <rFont val="ＭＳ Ｐゴシック"/>
        <family val="3"/>
      </rPr>
      <t xml:space="preserve">
日</t>
    </r>
  </si>
  <si>
    <r>
      <t xml:space="preserve">Ｃ．Ｄブロック </t>
    </r>
    <r>
      <rPr>
        <sz val="11"/>
        <rFont val="ＭＳ Ｐゴシック"/>
        <family val="3"/>
      </rPr>
      <t>テント</t>
    </r>
  </si>
  <si>
    <t>＊下段は主審担当チーム,副審は富山工業高校サッカー部が担当</t>
  </si>
  <si>
    <t>１３の負</t>
  </si>
  <si>
    <t>Ａ</t>
  </si>
  <si>
    <t>2</t>
  </si>
  <si>
    <t>勝点</t>
  </si>
  <si>
    <t>得点</t>
  </si>
  <si>
    <t>失点</t>
  </si>
  <si>
    <t>得失差</t>
  </si>
  <si>
    <t>順位</t>
  </si>
  <si>
    <t>-</t>
  </si>
  <si>
    <t>勝</t>
  </si>
  <si>
    <t>負</t>
  </si>
  <si>
    <t>分</t>
  </si>
  <si>
    <t>第16回北電カップ富山県学童サッカー大会・組み合わせ表</t>
  </si>
  <si>
    <t>B</t>
  </si>
  <si>
    <t>C</t>
  </si>
  <si>
    <t>D</t>
  </si>
  <si>
    <t>・川淵三郎杯返還［前年度優勝 富山中部選抜]</t>
  </si>
  <si>
    <t>・北電カップ返還［前年度優勝 富山中部選抜］</t>
  </si>
  <si>
    <t>　［富山サッカー友の会，北陸電力(株)］</t>
  </si>
  <si>
    <t>・選手宣誓</t>
  </si>
  <si>
    <t xml:space="preserve">・競技規則の説明  </t>
  </si>
  <si>
    <t>&lt;決勝および3,4位トーナメント戦&gt;</t>
  </si>
  <si>
    <t>&lt;決勝戦  13:00～13:45&gt;</t>
  </si>
  <si>
    <t>・成績発表</t>
  </si>
  <si>
    <t>・表彰状、記念品授与</t>
  </si>
  <si>
    <t>・講評［富山サッカー友の会］</t>
  </si>
  <si>
    <t>・閉会あいさつ［北陸電力(株)］</t>
  </si>
  <si>
    <t>（富山県代表）</t>
  </si>
  <si>
    <t>（福井県代表）</t>
  </si>
  <si>
    <t>黒部下新川</t>
  </si>
  <si>
    <t>アローズキッズU-11</t>
  </si>
  <si>
    <t>滑川中新川</t>
  </si>
  <si>
    <t>第1６回北電カップ富山県学童サッカー大会・試合日程</t>
  </si>
  <si>
    <t>Ａグランド</t>
  </si>
  <si>
    <t>Ｃグランド</t>
  </si>
  <si>
    <t>Dグランド</t>
  </si>
  <si>
    <r>
      <t>E</t>
    </r>
    <r>
      <rPr>
        <sz val="11"/>
        <rFont val="ＭＳ Ｐゴシック"/>
        <family val="3"/>
      </rPr>
      <t>グランド</t>
    </r>
  </si>
  <si>
    <r>
      <t xml:space="preserve"> 7
月
</t>
    </r>
    <r>
      <rPr>
        <sz val="11"/>
        <rFont val="ＭＳ Ｐゴシック"/>
        <family val="3"/>
      </rPr>
      <t xml:space="preserve"> 8</t>
    </r>
    <r>
      <rPr>
        <sz val="11"/>
        <rFont val="ＭＳ Ｐゴシック"/>
        <family val="3"/>
      </rPr>
      <t xml:space="preserve">
日</t>
    </r>
  </si>
  <si>
    <t>－</t>
  </si>
  <si>
    <t>Ａ１</t>
  </si>
  <si>
    <t>Ｄ２</t>
  </si>
  <si>
    <t>Ｂ１</t>
  </si>
  <si>
    <t>Ｃ２</t>
  </si>
  <si>
    <t>Ｃ１</t>
  </si>
  <si>
    <t>Ｂ２</t>
  </si>
  <si>
    <t>Ｄ１</t>
  </si>
  <si>
    <t>Ａ２</t>
  </si>
  <si>
    <t>Ａ３</t>
  </si>
  <si>
    <t>Ｂ３</t>
  </si>
  <si>
    <t>Ｃ３</t>
  </si>
  <si>
    <t>Ｄ３</t>
  </si>
  <si>
    <t>Ｄ４</t>
  </si>
  <si>
    <t>Ｃ４</t>
  </si>
  <si>
    <t>Ｂ４</t>
  </si>
  <si>
    <t>Ａ４</t>
  </si>
  <si>
    <t>nittei.html</t>
  </si>
  <si>
    <t>A</t>
  </si>
  <si>
    <t>B</t>
  </si>
  <si>
    <t>C</t>
  </si>
  <si>
    <t>D</t>
  </si>
  <si>
    <t>第16回北電カップ富山県学童サッカー大会　開催概要</t>
  </si>
  <si>
    <r>
      <t xml:space="preserve"> 「第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回北電カップ富山県学童サッカー大会」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</si>
  <si>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年7月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日(土)・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日(日)</t>
    </r>
  </si>
  <si>
    <r>
      <t>・富山県内地区選抜1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チーム(1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ブロック</t>
    </r>
    <r>
      <rPr>
        <sz val="11"/>
        <rFont val="ＭＳ Ｐゴシック"/>
        <family val="3"/>
      </rPr>
      <t>)＋富山U-11</t>
    </r>
  </si>
  <si>
    <r>
      <t>7月</t>
    </r>
    <r>
      <rPr>
        <sz val="11"/>
        <rFont val="ＭＳ Ｐゴシック"/>
        <family val="3"/>
      </rPr>
      <t>８日</t>
    </r>
    <r>
      <rPr>
        <sz val="11"/>
        <rFont val="ＭＳ Ｐゴシック"/>
        <family val="3"/>
      </rPr>
      <t>(土)</t>
    </r>
  </si>
  <si>
    <r>
      <t>7月</t>
    </r>
    <r>
      <rPr>
        <sz val="11"/>
        <rFont val="ＭＳ Ｐゴシック"/>
        <family val="3"/>
      </rPr>
      <t>９日</t>
    </r>
    <r>
      <rPr>
        <sz val="11"/>
        <rFont val="ＭＳ Ｐゴシック"/>
        <family val="3"/>
      </rPr>
      <t>(日)</t>
    </r>
  </si>
  <si>
    <t>第16回北電カップ富山県学童サッカー大会　決勝＆３・４位トーナメント</t>
  </si>
  <si>
    <r>
      <t>9:</t>
    </r>
    <r>
      <rPr>
        <sz val="11"/>
        <rFont val="ＭＳ Ｐゴシック"/>
        <family val="3"/>
      </rPr>
      <t>40</t>
    </r>
  </si>
  <si>
    <r>
      <t>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チーム</t>
    </r>
  </si>
  <si>
    <t>ＷｉｎｇｓＦＣ</t>
  </si>
  <si>
    <t>アルチ富山</t>
  </si>
  <si>
    <t>星陵ＪＳＣ</t>
  </si>
  <si>
    <t>０</t>
  </si>
  <si>
    <t>０</t>
  </si>
  <si>
    <t>１</t>
  </si>
  <si>
    <t>2</t>
  </si>
  <si>
    <t>3</t>
  </si>
  <si>
    <t>0</t>
  </si>
  <si>
    <t>1</t>
  </si>
  <si>
    <t>ウイングス</t>
  </si>
  <si>
    <t>上婦負Ｂ</t>
  </si>
  <si>
    <t>３</t>
  </si>
  <si>
    <t>０</t>
  </si>
  <si>
    <t>１</t>
  </si>
  <si>
    <t>４</t>
  </si>
  <si>
    <t>２</t>
  </si>
  <si>
    <t>アローズキッズ</t>
  </si>
  <si>
    <t>1</t>
  </si>
  <si>
    <t>PK</t>
  </si>
  <si>
    <t>3-4</t>
  </si>
  <si>
    <t>２</t>
  </si>
  <si>
    <t>１</t>
  </si>
  <si>
    <t>０</t>
  </si>
  <si>
    <t>１</t>
  </si>
  <si>
    <t>０</t>
  </si>
  <si>
    <t>３</t>
  </si>
  <si>
    <t>ＰＫ</t>
  </si>
  <si>
    <t>４－５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</si>
</sst>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6"/>
      <color indexed="9"/>
      <name val="ＭＳ Ｐゴシック"/>
      <family val="3"/>
    </font>
    <font>
      <sz val="12"/>
      <name val="ＭＳ Ｐゴシック"/>
      <family val="3"/>
    </font>
    <font>
      <b/>
      <sz val="11"/>
      <color indexed="9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tted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textRotation="18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3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0" fillId="0" borderId="7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 quotePrefix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Alignment="1">
      <alignment/>
    </xf>
    <xf numFmtId="49" fontId="0" fillId="0" borderId="7" xfId="0" applyNumberFormat="1" applyFont="1" applyBorder="1" applyAlignment="1" quotePrefix="1">
      <alignment horizontal="right"/>
    </xf>
    <xf numFmtId="49" fontId="0" fillId="0" borderId="1" xfId="0" applyNumberFormat="1" applyFont="1" applyBorder="1" applyAlignment="1" quotePrefix="1">
      <alignment horizontal="right"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20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2" xfId="0" applyFont="1" applyFill="1" applyBorder="1" applyAlignment="1" quotePrefix="1">
      <alignment horizontal="center" vertical="center"/>
    </xf>
    <xf numFmtId="20" fontId="0" fillId="0" borderId="25" xfId="0" applyNumberFormat="1" applyFont="1" applyFill="1" applyBorder="1" applyAlignment="1">
      <alignment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 quotePrefix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/>
    </xf>
    <xf numFmtId="0" fontId="14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20" fontId="0" fillId="0" borderId="41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/>
    </xf>
    <xf numFmtId="0" fontId="14" fillId="0" borderId="4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14" fillId="0" borderId="25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0" fontId="0" fillId="0" borderId="47" xfId="0" applyFont="1" applyFill="1" applyBorder="1" applyAlignment="1">
      <alignment/>
    </xf>
    <xf numFmtId="0" fontId="14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 quotePrefix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49" fontId="14" fillId="0" borderId="51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/>
    </xf>
    <xf numFmtId="0" fontId="14" fillId="0" borderId="37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Continuous" vertical="center" wrapText="1"/>
    </xf>
    <xf numFmtId="49" fontId="14" fillId="0" borderId="37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14" fillId="0" borderId="52" xfId="0" applyFont="1" applyFill="1" applyBorder="1" applyAlignment="1" quotePrefix="1">
      <alignment horizontal="center" vertical="center"/>
    </xf>
    <xf numFmtId="0" fontId="14" fillId="0" borderId="53" xfId="0" applyFont="1" applyFill="1" applyBorder="1" applyAlignment="1" quotePrefix="1">
      <alignment horizontal="center" vertical="center"/>
    </xf>
    <xf numFmtId="0" fontId="14" fillId="0" borderId="54" xfId="0" applyFont="1" applyFill="1" applyBorder="1" applyAlignment="1" quotePrefix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0" fillId="0" borderId="0" xfId="0" applyNumberFormat="1" applyAlignment="1" quotePrefix="1">
      <alignment horizontal="center"/>
    </xf>
    <xf numFmtId="0" fontId="14" fillId="0" borderId="57" xfId="0" applyFont="1" applyFill="1" applyBorder="1" applyAlignment="1" quotePrefix="1">
      <alignment horizontal="center" vertical="center"/>
    </xf>
    <xf numFmtId="0" fontId="14" fillId="0" borderId="58" xfId="0" applyFont="1" applyFill="1" applyBorder="1" applyAlignment="1" quotePrefix="1">
      <alignment horizontal="center" vertical="center"/>
    </xf>
    <xf numFmtId="49" fontId="2" fillId="0" borderId="10" xfId="0" applyNumberFormat="1" applyFont="1" applyBorder="1" applyAlignment="1">
      <alignment horizontal="left"/>
    </xf>
    <xf numFmtId="0" fontId="0" fillId="0" borderId="59" xfId="0" applyBorder="1" applyAlignment="1">
      <alignment/>
    </xf>
    <xf numFmtId="49" fontId="0" fillId="0" borderId="60" xfId="0" applyNumberFormat="1" applyBorder="1" applyAlignment="1">
      <alignment/>
    </xf>
    <xf numFmtId="49" fontId="0" fillId="0" borderId="61" xfId="0" applyNumberFormat="1" applyBorder="1" applyAlignment="1">
      <alignment/>
    </xf>
    <xf numFmtId="49" fontId="0" fillId="0" borderId="4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62" xfId="0" applyFont="1" applyBorder="1" applyAlignment="1">
      <alignment/>
    </xf>
    <xf numFmtId="49" fontId="2" fillId="0" borderId="63" xfId="0" applyNumberFormat="1" applyFont="1" applyBorder="1" applyAlignment="1">
      <alignment/>
    </xf>
    <xf numFmtId="0" fontId="8" fillId="0" borderId="64" xfId="0" applyFont="1" applyBorder="1" applyAlignment="1">
      <alignment/>
    </xf>
    <xf numFmtId="0" fontId="8" fillId="0" borderId="65" xfId="0" applyFont="1" applyBorder="1" applyAlignment="1">
      <alignment/>
    </xf>
    <xf numFmtId="0" fontId="0" fillId="0" borderId="62" xfId="0" applyBorder="1" applyAlignment="1">
      <alignment/>
    </xf>
    <xf numFmtId="0" fontId="0" fillId="0" borderId="64" xfId="0" applyBorder="1" applyAlignment="1">
      <alignment/>
    </xf>
    <xf numFmtId="49" fontId="0" fillId="0" borderId="66" xfId="0" applyNumberForma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49" fontId="0" fillId="0" borderId="65" xfId="0" applyNumberFormat="1" applyBorder="1" applyAlignment="1">
      <alignment/>
    </xf>
    <xf numFmtId="0" fontId="0" fillId="0" borderId="70" xfId="0" applyBorder="1" applyAlignment="1">
      <alignment/>
    </xf>
    <xf numFmtId="49" fontId="2" fillId="0" borderId="6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49" fontId="0" fillId="0" borderId="64" xfId="0" applyNumberFormat="1" applyBorder="1" applyAlignment="1">
      <alignment/>
    </xf>
    <xf numFmtId="0" fontId="0" fillId="0" borderId="63" xfId="0" applyBorder="1" applyAlignment="1">
      <alignment/>
    </xf>
    <xf numFmtId="49" fontId="0" fillId="0" borderId="59" xfId="0" applyNumberFormat="1" applyBorder="1" applyAlignment="1">
      <alignment/>
    </xf>
    <xf numFmtId="0" fontId="0" fillId="0" borderId="63" xfId="0" applyBorder="1" applyAlignment="1">
      <alignment/>
    </xf>
    <xf numFmtId="49" fontId="2" fillId="0" borderId="67" xfId="0" applyNumberFormat="1" applyFont="1" applyBorder="1" applyAlignment="1">
      <alignment horizontal="center"/>
    </xf>
    <xf numFmtId="49" fontId="0" fillId="0" borderId="0" xfId="0" applyNumberFormat="1" applyFont="1" applyAlignment="1" quotePrefix="1">
      <alignment horizontal="left"/>
    </xf>
    <xf numFmtId="49" fontId="12" fillId="2" borderId="0" xfId="0" applyNumberFormat="1" applyFont="1" applyFill="1" applyAlignment="1" quotePrefix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 quotePrefix="1">
      <alignment horizontal="left"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Border="1" applyAlignment="1" quotePrefix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14" fillId="0" borderId="71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56" fontId="0" fillId="0" borderId="74" xfId="0" applyNumberFormat="1" applyFont="1" applyFill="1" applyBorder="1" applyAlignment="1" quotePrefix="1">
      <alignment horizontal="left" vertical="center" wrapText="1"/>
    </xf>
    <xf numFmtId="56" fontId="0" fillId="0" borderId="46" xfId="0" applyNumberFormat="1" applyFont="1" applyFill="1" applyBorder="1" applyAlignment="1">
      <alignment vertical="center"/>
    </xf>
    <xf numFmtId="56" fontId="0" fillId="0" borderId="75" xfId="0" applyNumberFormat="1" applyFont="1" applyFill="1" applyBorder="1" applyAlignment="1">
      <alignment vertical="center"/>
    </xf>
    <xf numFmtId="20" fontId="0" fillId="0" borderId="74" xfId="0" applyNumberFormat="1" applyFont="1" applyFill="1" applyBorder="1" applyAlignment="1" quotePrefix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28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20" fontId="0" fillId="0" borderId="77" xfId="0" applyNumberFormat="1" applyFont="1" applyFill="1" applyBorder="1" applyAlignment="1">
      <alignment horizontal="center" vertical="center"/>
    </xf>
    <xf numFmtId="56" fontId="0" fillId="0" borderId="74" xfId="0" applyNumberFormat="1" applyFont="1" applyFill="1" applyBorder="1" applyAlignment="1" quotePrefix="1">
      <alignment horizontal="center" vertical="center" wrapText="1"/>
    </xf>
    <xf numFmtId="56" fontId="0" fillId="0" borderId="46" xfId="0" applyNumberFormat="1" applyFont="1" applyFill="1" applyBorder="1" applyAlignment="1" quotePrefix="1">
      <alignment horizontal="center" vertical="center" wrapText="1"/>
    </xf>
    <xf numFmtId="56" fontId="0" fillId="0" borderId="75" xfId="0" applyNumberFormat="1" applyFont="1" applyFill="1" applyBorder="1" applyAlignment="1" quotePrefix="1">
      <alignment horizontal="center" vertical="center" wrapText="1"/>
    </xf>
    <xf numFmtId="20" fontId="0" fillId="0" borderId="77" xfId="0" applyNumberFormat="1" applyFont="1" applyFill="1" applyBorder="1" applyAlignment="1" quotePrefix="1">
      <alignment horizontal="center" vertical="center"/>
    </xf>
    <xf numFmtId="20" fontId="0" fillId="0" borderId="76" xfId="0" applyNumberFormat="1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78" xfId="0" applyFont="1" applyFill="1" applyBorder="1" applyAlignment="1" quotePrefix="1">
      <alignment horizontal="center"/>
    </xf>
    <xf numFmtId="0" fontId="0" fillId="0" borderId="19" xfId="0" applyFill="1" applyBorder="1" applyAlignment="1" quotePrefix="1">
      <alignment horizont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72" xfId="0" applyFont="1" applyFill="1" applyBorder="1" applyAlignment="1" quotePrefix="1">
      <alignment horizontal="center" vertical="center"/>
    </xf>
    <xf numFmtId="0" fontId="14" fillId="0" borderId="73" xfId="0" applyFont="1" applyFill="1" applyBorder="1" applyAlignment="1" quotePrefix="1">
      <alignment horizontal="center" vertical="center"/>
    </xf>
    <xf numFmtId="0" fontId="10" fillId="2" borderId="0" xfId="0" applyFont="1" applyFill="1" applyAlignment="1" quotePrefix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14" fillId="0" borderId="7" xfId="0" applyFont="1" applyFill="1" applyBorder="1" applyAlignment="1" quotePrefix="1">
      <alignment horizontal="center" vertical="center"/>
    </xf>
    <xf numFmtId="0" fontId="14" fillId="0" borderId="10" xfId="0" applyFont="1" applyFill="1" applyBorder="1" applyAlignment="1" quotePrefix="1">
      <alignment horizontal="center" vertical="center"/>
    </xf>
    <xf numFmtId="0" fontId="14" fillId="0" borderId="40" xfId="0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" borderId="79" xfId="0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3" borderId="82" xfId="0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3" borderId="85" xfId="0" applyNumberForma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3" borderId="8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4" borderId="10" xfId="0" applyFont="1" applyFill="1" applyBorder="1" applyAlignment="1">
      <alignment horizontal="left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86" xfId="0" applyNumberFormat="1" applyFont="1" applyBorder="1" applyAlignment="1">
      <alignment horizontal="center" vertical="center"/>
    </xf>
    <xf numFmtId="0" fontId="0" fillId="3" borderId="8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0" fontId="2" fillId="0" borderId="48" xfId="0" applyNumberFormat="1" applyFont="1" applyBorder="1" applyAlignment="1">
      <alignment horizontal="center" vertical="center" wrapText="1" shrinkToFit="1"/>
    </xf>
    <xf numFmtId="0" fontId="2" fillId="0" borderId="30" xfId="0" applyNumberFormat="1" applyFont="1" applyBorder="1" applyAlignment="1">
      <alignment horizontal="center" vertical="center" wrapText="1" shrinkToFit="1"/>
    </xf>
    <xf numFmtId="0" fontId="2" fillId="0" borderId="86" xfId="0" applyNumberFormat="1" applyFont="1" applyBorder="1" applyAlignment="1">
      <alignment horizontal="center" vertical="center" wrapText="1" shrinkToFit="1"/>
    </xf>
    <xf numFmtId="0" fontId="4" fillId="2" borderId="0" xfId="0" applyFont="1" applyFill="1" applyAlignment="1" quotePrefix="1">
      <alignment horizontal="center" vertical="center"/>
    </xf>
    <xf numFmtId="0" fontId="0" fillId="0" borderId="48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49" fontId="0" fillId="0" borderId="0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86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0" fontId="4" fillId="2" borderId="0" xfId="0" applyFont="1" applyFill="1" applyBorder="1" applyAlignment="1" quotePrefix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13" fillId="5" borderId="0" xfId="0" applyNumberFormat="1" applyFon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14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54</xdr:row>
      <xdr:rowOff>104775</xdr:rowOff>
    </xdr:from>
    <xdr:to>
      <xdr:col>9</xdr:col>
      <xdr:colOff>371475</xdr:colOff>
      <xdr:row>56</xdr:row>
      <xdr:rowOff>9525</xdr:rowOff>
    </xdr:to>
    <xdr:sp>
      <xdr:nvSpPr>
        <xdr:cNvPr id="1" name="AutoShape 94"/>
        <xdr:cNvSpPr>
          <a:spLocks/>
        </xdr:cNvSpPr>
      </xdr:nvSpPr>
      <xdr:spPr>
        <a:xfrm>
          <a:off x="4048125" y="9744075"/>
          <a:ext cx="4953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42</xdr:row>
      <xdr:rowOff>104775</xdr:rowOff>
    </xdr:from>
    <xdr:to>
      <xdr:col>2</xdr:col>
      <xdr:colOff>638175</xdr:colOff>
      <xdr:row>48</xdr:row>
      <xdr:rowOff>95250</xdr:rowOff>
    </xdr:to>
    <xdr:grpSp>
      <xdr:nvGrpSpPr>
        <xdr:cNvPr id="2" name="Group 52"/>
        <xdr:cNvGrpSpPr>
          <a:grpSpLocks/>
        </xdr:cNvGrpSpPr>
      </xdr:nvGrpSpPr>
      <xdr:grpSpPr>
        <a:xfrm>
          <a:off x="933450" y="7629525"/>
          <a:ext cx="495300" cy="1076325"/>
          <a:chOff x="2099" y="2880"/>
          <a:chExt cx="772" cy="1164"/>
        </a:xfrm>
        <a:solidFill>
          <a:srgbClr val="FFFFFF"/>
        </a:solidFill>
      </xdr:grpSpPr>
      <xdr:sp>
        <xdr:nvSpPr>
          <xdr:cNvPr id="3" name="AutoShape 53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54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55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42</xdr:row>
      <xdr:rowOff>104775</xdr:rowOff>
    </xdr:from>
    <xdr:to>
      <xdr:col>5</xdr:col>
      <xdr:colOff>200025</xdr:colOff>
      <xdr:row>48</xdr:row>
      <xdr:rowOff>95250</xdr:rowOff>
    </xdr:to>
    <xdr:grpSp>
      <xdr:nvGrpSpPr>
        <xdr:cNvPr id="6" name="Group 60"/>
        <xdr:cNvGrpSpPr>
          <a:grpSpLocks/>
        </xdr:cNvGrpSpPr>
      </xdr:nvGrpSpPr>
      <xdr:grpSpPr>
        <a:xfrm>
          <a:off x="2162175" y="7629525"/>
          <a:ext cx="495300" cy="1076325"/>
          <a:chOff x="2099" y="2880"/>
          <a:chExt cx="772" cy="1164"/>
        </a:xfrm>
        <a:solidFill>
          <a:srgbClr val="FFFFFF"/>
        </a:solidFill>
      </xdr:grpSpPr>
      <xdr:sp>
        <xdr:nvSpPr>
          <xdr:cNvPr id="7" name="AutoShape 61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62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63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42</xdr:row>
      <xdr:rowOff>85725</xdr:rowOff>
    </xdr:from>
    <xdr:to>
      <xdr:col>4</xdr:col>
      <xdr:colOff>133350</xdr:colOff>
      <xdr:row>48</xdr:row>
      <xdr:rowOff>76200</xdr:rowOff>
    </xdr:to>
    <xdr:grpSp>
      <xdr:nvGrpSpPr>
        <xdr:cNvPr id="10" name="Group 68"/>
        <xdr:cNvGrpSpPr>
          <a:grpSpLocks/>
        </xdr:cNvGrpSpPr>
      </xdr:nvGrpSpPr>
      <xdr:grpSpPr>
        <a:xfrm>
          <a:off x="1552575" y="7610475"/>
          <a:ext cx="495300" cy="1076325"/>
          <a:chOff x="2099" y="2880"/>
          <a:chExt cx="772" cy="1164"/>
        </a:xfrm>
        <a:solidFill>
          <a:srgbClr val="FFFFFF"/>
        </a:solidFill>
      </xdr:grpSpPr>
      <xdr:sp>
        <xdr:nvSpPr>
          <xdr:cNvPr id="11" name="AutoShape 69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70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utoShape 71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266700</xdr:colOff>
      <xdr:row>44</xdr:row>
      <xdr:rowOff>57150</xdr:rowOff>
    </xdr:from>
    <xdr:to>
      <xdr:col>8</xdr:col>
      <xdr:colOff>390525</xdr:colOff>
      <xdr:row>45</xdr:row>
      <xdr:rowOff>142875</xdr:rowOff>
    </xdr:to>
    <xdr:sp>
      <xdr:nvSpPr>
        <xdr:cNvPr id="14" name="AutoShape 76"/>
        <xdr:cNvSpPr>
          <a:spLocks/>
        </xdr:cNvSpPr>
      </xdr:nvSpPr>
      <xdr:spPr>
        <a:xfrm>
          <a:off x="4010025" y="7943850"/>
          <a:ext cx="123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45</xdr:row>
      <xdr:rowOff>142875</xdr:rowOff>
    </xdr:from>
    <xdr:to>
      <xdr:col>8</xdr:col>
      <xdr:colOff>390525</xdr:colOff>
      <xdr:row>47</xdr:row>
      <xdr:rowOff>47625</xdr:rowOff>
    </xdr:to>
    <xdr:sp>
      <xdr:nvSpPr>
        <xdr:cNvPr id="15" name="AutoShape 77"/>
        <xdr:cNvSpPr>
          <a:spLocks/>
        </xdr:cNvSpPr>
      </xdr:nvSpPr>
      <xdr:spPr>
        <a:xfrm>
          <a:off x="4010025" y="8210550"/>
          <a:ext cx="123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39</xdr:row>
      <xdr:rowOff>0</xdr:rowOff>
    </xdr:from>
    <xdr:to>
      <xdr:col>7</xdr:col>
      <xdr:colOff>190500</xdr:colOff>
      <xdr:row>40</xdr:row>
      <xdr:rowOff>76200</xdr:rowOff>
    </xdr:to>
    <xdr:grpSp>
      <xdr:nvGrpSpPr>
        <xdr:cNvPr id="16" name="Group 151"/>
        <xdr:cNvGrpSpPr>
          <a:grpSpLocks/>
        </xdr:cNvGrpSpPr>
      </xdr:nvGrpSpPr>
      <xdr:grpSpPr>
        <a:xfrm>
          <a:off x="2152650" y="6962775"/>
          <a:ext cx="1352550" cy="266700"/>
          <a:chOff x="150" y="899"/>
          <a:chExt cx="142" cy="28"/>
        </a:xfrm>
        <a:solidFill>
          <a:srgbClr val="FFFFFF"/>
        </a:solidFill>
      </xdr:grpSpPr>
      <xdr:sp>
        <xdr:nvSpPr>
          <xdr:cNvPr id="17" name="AutoShape 78"/>
          <xdr:cNvSpPr>
            <a:spLocks/>
          </xdr:cNvSpPr>
        </xdr:nvSpPr>
        <xdr:spPr>
          <a:xfrm>
            <a:off x="253" y="899"/>
            <a:ext cx="13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utoShape 79"/>
          <xdr:cNvSpPr>
            <a:spLocks/>
          </xdr:cNvSpPr>
        </xdr:nvSpPr>
        <xdr:spPr>
          <a:xfrm>
            <a:off x="227" y="899"/>
            <a:ext cx="13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utoShape 80"/>
          <xdr:cNvSpPr>
            <a:spLocks/>
          </xdr:cNvSpPr>
        </xdr:nvSpPr>
        <xdr:spPr>
          <a:xfrm>
            <a:off x="202" y="899"/>
            <a:ext cx="12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utoShape 81"/>
          <xdr:cNvSpPr>
            <a:spLocks/>
          </xdr:cNvSpPr>
        </xdr:nvSpPr>
        <xdr:spPr>
          <a:xfrm>
            <a:off x="279" y="899"/>
            <a:ext cx="13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utoShape 82"/>
          <xdr:cNvSpPr>
            <a:spLocks/>
          </xdr:cNvSpPr>
        </xdr:nvSpPr>
        <xdr:spPr>
          <a:xfrm>
            <a:off x="150" y="899"/>
            <a:ext cx="13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AutoShape 83"/>
          <xdr:cNvSpPr>
            <a:spLocks/>
          </xdr:cNvSpPr>
        </xdr:nvSpPr>
        <xdr:spPr>
          <a:xfrm>
            <a:off x="176" y="899"/>
            <a:ext cx="13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39</xdr:row>
      <xdr:rowOff>9525</xdr:rowOff>
    </xdr:from>
    <xdr:to>
      <xdr:col>7</xdr:col>
      <xdr:colOff>390525</xdr:colOff>
      <xdr:row>40</xdr:row>
      <xdr:rowOff>85725</xdr:rowOff>
    </xdr:to>
    <xdr:sp>
      <xdr:nvSpPr>
        <xdr:cNvPr id="23" name="AutoShape 84"/>
        <xdr:cNvSpPr>
          <a:spLocks/>
        </xdr:cNvSpPr>
      </xdr:nvSpPr>
      <xdr:spPr>
        <a:xfrm>
          <a:off x="3581400" y="6972300"/>
          <a:ext cx="123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39</xdr:row>
      <xdr:rowOff>9525</xdr:rowOff>
    </xdr:from>
    <xdr:to>
      <xdr:col>10</xdr:col>
      <xdr:colOff>257175</xdr:colOff>
      <xdr:row>40</xdr:row>
      <xdr:rowOff>85725</xdr:rowOff>
    </xdr:to>
    <xdr:sp>
      <xdr:nvSpPr>
        <xdr:cNvPr id="24" name="AutoShape 85"/>
        <xdr:cNvSpPr>
          <a:spLocks/>
        </xdr:cNvSpPr>
      </xdr:nvSpPr>
      <xdr:spPr>
        <a:xfrm>
          <a:off x="4733925" y="6972300"/>
          <a:ext cx="123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39</xdr:row>
      <xdr:rowOff>9525</xdr:rowOff>
    </xdr:from>
    <xdr:to>
      <xdr:col>10</xdr:col>
      <xdr:colOff>38100</xdr:colOff>
      <xdr:row>40</xdr:row>
      <xdr:rowOff>85725</xdr:rowOff>
    </xdr:to>
    <xdr:sp>
      <xdr:nvSpPr>
        <xdr:cNvPr id="25" name="AutoShape 86"/>
        <xdr:cNvSpPr>
          <a:spLocks/>
        </xdr:cNvSpPr>
      </xdr:nvSpPr>
      <xdr:spPr>
        <a:xfrm>
          <a:off x="4514850" y="6972300"/>
          <a:ext cx="123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39</xdr:row>
      <xdr:rowOff>9525</xdr:rowOff>
    </xdr:from>
    <xdr:to>
      <xdr:col>9</xdr:col>
      <xdr:colOff>200025</xdr:colOff>
      <xdr:row>40</xdr:row>
      <xdr:rowOff>85725</xdr:rowOff>
    </xdr:to>
    <xdr:sp>
      <xdr:nvSpPr>
        <xdr:cNvPr id="26" name="AutoShape 87"/>
        <xdr:cNvSpPr>
          <a:spLocks/>
        </xdr:cNvSpPr>
      </xdr:nvSpPr>
      <xdr:spPr>
        <a:xfrm>
          <a:off x="4257675" y="6972300"/>
          <a:ext cx="1143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39</xdr:row>
      <xdr:rowOff>9525</xdr:rowOff>
    </xdr:from>
    <xdr:to>
      <xdr:col>11</xdr:col>
      <xdr:colOff>238125</xdr:colOff>
      <xdr:row>40</xdr:row>
      <xdr:rowOff>85725</xdr:rowOff>
    </xdr:to>
    <xdr:sp>
      <xdr:nvSpPr>
        <xdr:cNvPr id="27" name="AutoShape 88"/>
        <xdr:cNvSpPr>
          <a:spLocks/>
        </xdr:cNvSpPr>
      </xdr:nvSpPr>
      <xdr:spPr>
        <a:xfrm>
          <a:off x="5143500" y="6972300"/>
          <a:ext cx="123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39</xdr:row>
      <xdr:rowOff>9525</xdr:rowOff>
    </xdr:from>
    <xdr:to>
      <xdr:col>11</xdr:col>
      <xdr:colOff>38100</xdr:colOff>
      <xdr:row>40</xdr:row>
      <xdr:rowOff>85725</xdr:rowOff>
    </xdr:to>
    <xdr:sp>
      <xdr:nvSpPr>
        <xdr:cNvPr id="28" name="AutoShape 89"/>
        <xdr:cNvSpPr>
          <a:spLocks/>
        </xdr:cNvSpPr>
      </xdr:nvSpPr>
      <xdr:spPr>
        <a:xfrm>
          <a:off x="4943475" y="6972300"/>
          <a:ext cx="123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39</xdr:row>
      <xdr:rowOff>0</xdr:rowOff>
    </xdr:from>
    <xdr:to>
      <xdr:col>8</xdr:col>
      <xdr:colOff>180975</xdr:colOff>
      <xdr:row>40</xdr:row>
      <xdr:rowOff>76200</xdr:rowOff>
    </xdr:to>
    <xdr:sp>
      <xdr:nvSpPr>
        <xdr:cNvPr id="29" name="AutoShape 90"/>
        <xdr:cNvSpPr>
          <a:spLocks/>
        </xdr:cNvSpPr>
      </xdr:nvSpPr>
      <xdr:spPr>
        <a:xfrm>
          <a:off x="3800475" y="6962775"/>
          <a:ext cx="123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53</xdr:row>
      <xdr:rowOff>57150</xdr:rowOff>
    </xdr:from>
    <xdr:to>
      <xdr:col>11</xdr:col>
      <xdr:colOff>209550</xdr:colOff>
      <xdr:row>53</xdr:row>
      <xdr:rowOff>57150</xdr:rowOff>
    </xdr:to>
    <xdr:sp>
      <xdr:nvSpPr>
        <xdr:cNvPr id="30" name="AutoShape 91"/>
        <xdr:cNvSpPr>
          <a:spLocks/>
        </xdr:cNvSpPr>
      </xdr:nvSpPr>
      <xdr:spPr>
        <a:xfrm>
          <a:off x="323850" y="9515475"/>
          <a:ext cx="4914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54</xdr:row>
      <xdr:rowOff>104775</xdr:rowOff>
    </xdr:from>
    <xdr:to>
      <xdr:col>11</xdr:col>
      <xdr:colOff>85725</xdr:colOff>
      <xdr:row>54</xdr:row>
      <xdr:rowOff>104775</xdr:rowOff>
    </xdr:to>
    <xdr:sp>
      <xdr:nvSpPr>
        <xdr:cNvPr id="31" name="AutoShape 92"/>
        <xdr:cNvSpPr>
          <a:spLocks/>
        </xdr:cNvSpPr>
      </xdr:nvSpPr>
      <xdr:spPr>
        <a:xfrm flipV="1">
          <a:off x="323850" y="9744075"/>
          <a:ext cx="479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51</xdr:row>
      <xdr:rowOff>152400</xdr:rowOff>
    </xdr:from>
    <xdr:to>
      <xdr:col>11</xdr:col>
      <xdr:colOff>85725</xdr:colOff>
      <xdr:row>51</xdr:row>
      <xdr:rowOff>152400</xdr:rowOff>
    </xdr:to>
    <xdr:sp>
      <xdr:nvSpPr>
        <xdr:cNvPr id="32" name="AutoShape 93"/>
        <xdr:cNvSpPr>
          <a:spLocks/>
        </xdr:cNvSpPr>
      </xdr:nvSpPr>
      <xdr:spPr>
        <a:xfrm>
          <a:off x="323850" y="9248775"/>
          <a:ext cx="479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42</xdr:row>
      <xdr:rowOff>104775</xdr:rowOff>
    </xdr:from>
    <xdr:to>
      <xdr:col>13</xdr:col>
      <xdr:colOff>85725</xdr:colOff>
      <xdr:row>48</xdr:row>
      <xdr:rowOff>95250</xdr:rowOff>
    </xdr:to>
    <xdr:sp>
      <xdr:nvSpPr>
        <xdr:cNvPr id="33" name="AutoShape 95"/>
        <xdr:cNvSpPr>
          <a:spLocks/>
        </xdr:cNvSpPr>
      </xdr:nvSpPr>
      <xdr:spPr>
        <a:xfrm>
          <a:off x="5600700" y="7629525"/>
          <a:ext cx="3714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42</xdr:row>
      <xdr:rowOff>104775</xdr:rowOff>
    </xdr:from>
    <xdr:to>
      <xdr:col>1</xdr:col>
      <xdr:colOff>485775</xdr:colOff>
      <xdr:row>48</xdr:row>
      <xdr:rowOff>95250</xdr:rowOff>
    </xdr:to>
    <xdr:sp>
      <xdr:nvSpPr>
        <xdr:cNvPr id="34" name="AutoShape 96"/>
        <xdr:cNvSpPr>
          <a:spLocks/>
        </xdr:cNvSpPr>
      </xdr:nvSpPr>
      <xdr:spPr>
        <a:xfrm>
          <a:off x="323850" y="7629525"/>
          <a:ext cx="3714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42</xdr:row>
      <xdr:rowOff>142875</xdr:rowOff>
    </xdr:from>
    <xdr:to>
      <xdr:col>10</xdr:col>
      <xdr:colOff>180975</xdr:colOff>
      <xdr:row>48</xdr:row>
      <xdr:rowOff>95250</xdr:rowOff>
    </xdr:to>
    <xdr:grpSp>
      <xdr:nvGrpSpPr>
        <xdr:cNvPr id="35" name="Group 155"/>
        <xdr:cNvGrpSpPr>
          <a:grpSpLocks/>
        </xdr:cNvGrpSpPr>
      </xdr:nvGrpSpPr>
      <xdr:grpSpPr>
        <a:xfrm>
          <a:off x="4295775" y="7667625"/>
          <a:ext cx="485775" cy="1038225"/>
          <a:chOff x="2099" y="2880"/>
          <a:chExt cx="772" cy="1164"/>
        </a:xfrm>
        <a:solidFill>
          <a:srgbClr val="FFFFFF"/>
        </a:solidFill>
      </xdr:grpSpPr>
      <xdr:sp>
        <xdr:nvSpPr>
          <xdr:cNvPr id="36" name="AutoShape 156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AutoShape 157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AutoShape 158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304800</xdr:colOff>
      <xdr:row>42</xdr:row>
      <xdr:rowOff>95250</xdr:rowOff>
    </xdr:from>
    <xdr:to>
      <xdr:col>6</xdr:col>
      <xdr:colOff>371475</xdr:colOff>
      <xdr:row>48</xdr:row>
      <xdr:rowOff>85725</xdr:rowOff>
    </xdr:to>
    <xdr:grpSp>
      <xdr:nvGrpSpPr>
        <xdr:cNvPr id="39" name="Group 159"/>
        <xdr:cNvGrpSpPr>
          <a:grpSpLocks/>
        </xdr:cNvGrpSpPr>
      </xdr:nvGrpSpPr>
      <xdr:grpSpPr>
        <a:xfrm>
          <a:off x="2762250" y="7620000"/>
          <a:ext cx="495300" cy="1076325"/>
          <a:chOff x="2099" y="2880"/>
          <a:chExt cx="772" cy="1164"/>
        </a:xfrm>
        <a:solidFill>
          <a:srgbClr val="FFFFFF"/>
        </a:solidFill>
      </xdr:grpSpPr>
      <xdr:sp>
        <xdr:nvSpPr>
          <xdr:cNvPr id="40" name="AutoShape 160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AutoShape 161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utoShape 162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47625</xdr:colOff>
      <xdr:row>42</xdr:row>
      <xdr:rowOff>85725</xdr:rowOff>
    </xdr:from>
    <xdr:to>
      <xdr:col>8</xdr:col>
      <xdr:colOff>114300</xdr:colOff>
      <xdr:row>48</xdr:row>
      <xdr:rowOff>76200</xdr:rowOff>
    </xdr:to>
    <xdr:grpSp>
      <xdr:nvGrpSpPr>
        <xdr:cNvPr id="43" name="Group 163"/>
        <xdr:cNvGrpSpPr>
          <a:grpSpLocks/>
        </xdr:cNvGrpSpPr>
      </xdr:nvGrpSpPr>
      <xdr:grpSpPr>
        <a:xfrm>
          <a:off x="3362325" y="7610475"/>
          <a:ext cx="495300" cy="1076325"/>
          <a:chOff x="2099" y="2880"/>
          <a:chExt cx="772" cy="1164"/>
        </a:xfrm>
        <a:solidFill>
          <a:srgbClr val="FFFFFF"/>
        </a:solidFill>
      </xdr:grpSpPr>
      <xdr:sp>
        <xdr:nvSpPr>
          <xdr:cNvPr id="44" name="AutoShape 164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AutoShape 165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AutoShape 166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333375</xdr:colOff>
      <xdr:row>42</xdr:row>
      <xdr:rowOff>133350</xdr:rowOff>
    </xdr:from>
    <xdr:to>
      <xdr:col>11</xdr:col>
      <xdr:colOff>400050</xdr:colOff>
      <xdr:row>48</xdr:row>
      <xdr:rowOff>85725</xdr:rowOff>
    </xdr:to>
    <xdr:grpSp>
      <xdr:nvGrpSpPr>
        <xdr:cNvPr id="47" name="Group 97"/>
        <xdr:cNvGrpSpPr>
          <a:grpSpLocks/>
        </xdr:cNvGrpSpPr>
      </xdr:nvGrpSpPr>
      <xdr:grpSpPr>
        <a:xfrm>
          <a:off x="4933950" y="7658100"/>
          <a:ext cx="495300" cy="1038225"/>
          <a:chOff x="2099" y="2880"/>
          <a:chExt cx="772" cy="1164"/>
        </a:xfrm>
        <a:solidFill>
          <a:srgbClr val="FFFFFF"/>
        </a:solidFill>
      </xdr:grpSpPr>
      <xdr:sp>
        <xdr:nvSpPr>
          <xdr:cNvPr id="48" name="AutoShape 98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AutoShape 99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AutoShape 100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29</xdr:row>
      <xdr:rowOff>0</xdr:rowOff>
    </xdr:from>
    <xdr:to>
      <xdr:col>4</xdr:col>
      <xdr:colOff>19050</xdr:colOff>
      <xdr:row>29</xdr:row>
      <xdr:rowOff>0</xdr:rowOff>
    </xdr:to>
    <xdr:sp>
      <xdr:nvSpPr>
        <xdr:cNvPr id="1" name="Line 2"/>
        <xdr:cNvSpPr>
          <a:spLocks/>
        </xdr:cNvSpPr>
      </xdr:nvSpPr>
      <xdr:spPr>
        <a:xfrm>
          <a:off x="800100" y="52006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0</xdr:rowOff>
    </xdr:from>
    <xdr:to>
      <xdr:col>4</xdr:col>
      <xdr:colOff>19050</xdr:colOff>
      <xdr:row>29</xdr:row>
      <xdr:rowOff>0</xdr:rowOff>
    </xdr:to>
    <xdr:sp>
      <xdr:nvSpPr>
        <xdr:cNvPr id="2" name="Line 6"/>
        <xdr:cNvSpPr>
          <a:spLocks/>
        </xdr:cNvSpPr>
      </xdr:nvSpPr>
      <xdr:spPr>
        <a:xfrm>
          <a:off x="809625" y="5200650"/>
          <a:ext cx="95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56</xdr:row>
      <xdr:rowOff>95250</xdr:rowOff>
    </xdr:from>
    <xdr:to>
      <xdr:col>4</xdr:col>
      <xdr:colOff>104775</xdr:colOff>
      <xdr:row>56</xdr:row>
      <xdr:rowOff>104775</xdr:rowOff>
    </xdr:to>
    <xdr:sp>
      <xdr:nvSpPr>
        <xdr:cNvPr id="3" name="Line 10"/>
        <xdr:cNvSpPr>
          <a:spLocks/>
        </xdr:cNvSpPr>
      </xdr:nvSpPr>
      <xdr:spPr>
        <a:xfrm flipV="1">
          <a:off x="904875" y="10086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18</xdr:row>
      <xdr:rowOff>0</xdr:rowOff>
    </xdr:to>
    <xdr:sp>
      <xdr:nvSpPr>
        <xdr:cNvPr id="4" name="Line 18"/>
        <xdr:cNvSpPr>
          <a:spLocks/>
        </xdr:cNvSpPr>
      </xdr:nvSpPr>
      <xdr:spPr>
        <a:xfrm>
          <a:off x="2400300" y="26003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5" name="Line 45"/>
        <xdr:cNvSpPr>
          <a:spLocks/>
        </xdr:cNvSpPr>
      </xdr:nvSpPr>
      <xdr:spPr>
        <a:xfrm>
          <a:off x="1009650" y="79057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43</xdr:row>
      <xdr:rowOff>161925</xdr:rowOff>
    </xdr:from>
    <xdr:to>
      <xdr:col>29</xdr:col>
      <xdr:colOff>0</xdr:colOff>
      <xdr:row>48</xdr:row>
      <xdr:rowOff>0</xdr:rowOff>
    </xdr:to>
    <xdr:sp>
      <xdr:nvSpPr>
        <xdr:cNvPr id="6" name="Line 47"/>
        <xdr:cNvSpPr>
          <a:spLocks/>
        </xdr:cNvSpPr>
      </xdr:nvSpPr>
      <xdr:spPr>
        <a:xfrm>
          <a:off x="5800725" y="788670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1">
      <selection activeCell="P43" sqref="P43"/>
    </sheetView>
  </sheetViews>
  <sheetFormatPr defaultColWidth="9.00390625" defaultRowHeight="13.5"/>
  <cols>
    <col min="1" max="1" width="2.75390625" style="14" customWidth="1"/>
    <col min="2" max="2" width="7.625" style="14" customWidth="1"/>
    <col min="3" max="3" width="10.00390625" style="14" customWidth="1"/>
    <col min="4" max="4" width="4.75390625" style="14" customWidth="1"/>
    <col min="5" max="5" width="7.125" style="15" customWidth="1"/>
    <col min="6" max="13" width="5.625" style="14" customWidth="1"/>
    <col min="14" max="14" width="2.25390625" style="14" customWidth="1"/>
    <col min="15" max="15" width="3.00390625" style="14" customWidth="1"/>
    <col min="16" max="16384" width="9.00390625" style="14" customWidth="1"/>
  </cols>
  <sheetData>
    <row r="1" spans="1:15" ht="25.5" customHeight="1">
      <c r="A1" s="194" t="s">
        <v>172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2:14" ht="9.75" customHeight="1"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  <c r="M2" s="16"/>
      <c r="N2" s="16"/>
    </row>
    <row r="3" spans="2:14" ht="15" customHeight="1">
      <c r="B3" s="196" t="s">
        <v>29</v>
      </c>
      <c r="C3" s="196"/>
      <c r="D3" s="193" t="s">
        <v>173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2:14" ht="9.75" customHeight="1">
      <c r="B4" s="16"/>
      <c r="C4" s="16"/>
      <c r="D4" s="16"/>
      <c r="E4" s="17"/>
      <c r="F4" s="16"/>
      <c r="G4" s="16"/>
      <c r="H4" s="16"/>
      <c r="I4" s="16"/>
      <c r="J4" s="16"/>
      <c r="K4" s="16"/>
      <c r="L4" s="16"/>
      <c r="M4" s="16"/>
      <c r="N4" s="16"/>
    </row>
    <row r="5" spans="2:14" ht="15" customHeight="1">
      <c r="B5" s="196" t="s">
        <v>30</v>
      </c>
      <c r="C5" s="196"/>
      <c r="D5" s="196" t="s">
        <v>24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pans="2:14" ht="9.75" customHeight="1">
      <c r="B6" s="16"/>
      <c r="C6" s="16"/>
      <c r="D6" s="16"/>
      <c r="E6" s="17"/>
      <c r="F6" s="16"/>
      <c r="G6" s="16"/>
      <c r="H6" s="16"/>
      <c r="I6" s="16"/>
      <c r="J6" s="16"/>
      <c r="K6" s="16"/>
      <c r="L6" s="16"/>
      <c r="M6" s="16"/>
      <c r="N6" s="16"/>
    </row>
    <row r="7" spans="2:14" ht="15" customHeight="1">
      <c r="B7" s="196" t="s">
        <v>31</v>
      </c>
      <c r="C7" s="196"/>
      <c r="D7" s="193" t="s">
        <v>174</v>
      </c>
      <c r="E7" s="196"/>
      <c r="F7" s="196"/>
      <c r="G7" s="196"/>
      <c r="H7" s="196"/>
      <c r="I7" s="196"/>
      <c r="J7" s="196"/>
      <c r="K7" s="196"/>
      <c r="L7" s="196"/>
      <c r="M7" s="196"/>
      <c r="N7" s="196"/>
    </row>
    <row r="8" spans="2:14" ht="9.75" customHeight="1">
      <c r="B8" s="16"/>
      <c r="C8" s="16"/>
      <c r="D8" s="16"/>
      <c r="E8" s="17"/>
      <c r="F8" s="16"/>
      <c r="G8" s="16"/>
      <c r="H8" s="16"/>
      <c r="I8" s="16"/>
      <c r="J8" s="16"/>
      <c r="K8" s="16"/>
      <c r="L8" s="16"/>
      <c r="M8" s="16"/>
      <c r="N8" s="16"/>
    </row>
    <row r="9" spans="2:14" ht="15" customHeight="1">
      <c r="B9" s="196" t="s">
        <v>32</v>
      </c>
      <c r="C9" s="196"/>
      <c r="D9" s="197" t="s">
        <v>107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</row>
    <row r="10" spans="2:14" ht="9.75" customHeight="1">
      <c r="B10" s="16"/>
      <c r="C10" s="16"/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5" customHeight="1">
      <c r="B11" s="196" t="s">
        <v>33</v>
      </c>
      <c r="C11" s="196"/>
      <c r="D11" s="193" t="s">
        <v>180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</row>
    <row r="12" spans="2:14" ht="15" customHeight="1">
      <c r="B12" s="196"/>
      <c r="C12" s="196"/>
      <c r="D12" s="193" t="s">
        <v>175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</row>
    <row r="13" spans="2:15" ht="15" customHeight="1">
      <c r="B13" s="196"/>
      <c r="C13" s="196"/>
      <c r="D13" s="193" t="s">
        <v>98</v>
      </c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</row>
    <row r="14" spans="2:14" ht="9.75" customHeight="1">
      <c r="B14" s="16"/>
      <c r="C14" s="16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6"/>
    </row>
    <row r="15" spans="2:14" ht="15" customHeight="1">
      <c r="B15" s="196" t="s">
        <v>41</v>
      </c>
      <c r="C15" s="196"/>
      <c r="D15" s="198" t="s">
        <v>42</v>
      </c>
      <c r="E15" s="198"/>
      <c r="F15" s="193" t="s">
        <v>108</v>
      </c>
      <c r="G15" s="196"/>
      <c r="H15" s="196"/>
      <c r="I15" s="196"/>
      <c r="J15" s="196"/>
      <c r="K15" s="196"/>
      <c r="L15" s="196"/>
      <c r="M15" s="196"/>
      <c r="N15" s="196"/>
    </row>
    <row r="16" spans="2:14" ht="15" customHeight="1">
      <c r="B16" s="16"/>
      <c r="C16" s="16"/>
      <c r="D16" s="198" t="s">
        <v>43</v>
      </c>
      <c r="E16" s="198"/>
      <c r="F16" s="196" t="s">
        <v>44</v>
      </c>
      <c r="G16" s="196"/>
      <c r="H16" s="196"/>
      <c r="I16" s="196"/>
      <c r="J16" s="196"/>
      <c r="K16" s="196"/>
      <c r="L16" s="196"/>
      <c r="M16" s="196"/>
      <c r="N16" s="196"/>
    </row>
    <row r="17" spans="2:14" ht="15" customHeight="1">
      <c r="B17" s="196"/>
      <c r="C17" s="196"/>
      <c r="D17" s="196"/>
      <c r="E17" s="196"/>
      <c r="F17" s="196" t="s">
        <v>45</v>
      </c>
      <c r="G17" s="196"/>
      <c r="H17" s="196"/>
      <c r="I17" s="196"/>
      <c r="J17" s="196"/>
      <c r="K17" s="196"/>
      <c r="L17" s="196"/>
      <c r="M17" s="196"/>
      <c r="N17" s="196"/>
    </row>
    <row r="18" spans="2:14" ht="9.75" customHeight="1">
      <c r="B18" s="16"/>
      <c r="C18" s="16"/>
      <c r="D18" s="16"/>
      <c r="E18" s="17"/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15" customHeight="1">
      <c r="B19" s="196" t="s">
        <v>46</v>
      </c>
      <c r="C19" s="196"/>
      <c r="D19" s="193" t="s">
        <v>176</v>
      </c>
      <c r="E19" s="196"/>
      <c r="F19" s="196"/>
      <c r="G19" s="196"/>
      <c r="H19" s="16"/>
      <c r="I19" s="16"/>
      <c r="J19" s="16"/>
      <c r="K19" s="16"/>
      <c r="L19" s="16"/>
      <c r="M19" s="16"/>
      <c r="N19" s="16"/>
    </row>
    <row r="20" spans="2:14" ht="15" customHeight="1">
      <c r="B20" s="16"/>
      <c r="C20" s="16"/>
      <c r="D20" s="16"/>
      <c r="E20" s="18" t="s">
        <v>47</v>
      </c>
      <c r="F20" s="19" t="s">
        <v>25</v>
      </c>
      <c r="G20" s="19"/>
      <c r="H20" s="19"/>
      <c r="I20" s="19"/>
      <c r="J20" s="19"/>
      <c r="K20" s="19"/>
      <c r="L20" s="19"/>
      <c r="M20" s="19"/>
      <c r="N20" s="20"/>
    </row>
    <row r="21" spans="2:14" ht="15" customHeight="1">
      <c r="B21" s="16"/>
      <c r="C21" s="16"/>
      <c r="D21" s="16"/>
      <c r="E21" s="21" t="s">
        <v>48</v>
      </c>
      <c r="F21" s="22" t="s">
        <v>49</v>
      </c>
      <c r="G21" s="22"/>
      <c r="H21" s="199" t="s">
        <v>128</v>
      </c>
      <c r="I21" s="200"/>
      <c r="J21" s="200"/>
      <c r="K21" s="200"/>
      <c r="L21" s="200"/>
      <c r="M21" s="200"/>
      <c r="N21" s="201"/>
    </row>
    <row r="22" spans="2:14" ht="15" customHeight="1">
      <c r="B22" s="16"/>
      <c r="C22" s="16"/>
      <c r="D22" s="16"/>
      <c r="E22" s="21"/>
      <c r="F22" s="22"/>
      <c r="G22" s="22"/>
      <c r="H22" s="199" t="s">
        <v>129</v>
      </c>
      <c r="I22" s="200"/>
      <c r="J22" s="200"/>
      <c r="K22" s="200"/>
      <c r="L22" s="200"/>
      <c r="M22" s="200"/>
      <c r="N22" s="201"/>
    </row>
    <row r="23" spans="2:14" ht="15" customHeight="1">
      <c r="B23" s="16"/>
      <c r="C23" s="16"/>
      <c r="D23" s="16"/>
      <c r="E23" s="21"/>
      <c r="F23" s="22"/>
      <c r="G23" s="22"/>
      <c r="H23" s="199" t="s">
        <v>106</v>
      </c>
      <c r="I23" s="200"/>
      <c r="J23" s="200"/>
      <c r="K23" s="200"/>
      <c r="L23" s="200"/>
      <c r="M23" s="200"/>
      <c r="N23" s="201"/>
    </row>
    <row r="24" spans="2:14" ht="15" customHeight="1">
      <c r="B24" s="16"/>
      <c r="C24" s="16"/>
      <c r="D24" s="16"/>
      <c r="E24" s="21"/>
      <c r="F24" s="22"/>
      <c r="G24" s="22"/>
      <c r="H24" s="199" t="s">
        <v>130</v>
      </c>
      <c r="I24" s="200"/>
      <c r="J24" s="200"/>
      <c r="K24" s="200"/>
      <c r="L24" s="200"/>
      <c r="M24" s="200"/>
      <c r="N24" s="201"/>
    </row>
    <row r="25" spans="2:14" ht="15" customHeight="1">
      <c r="B25" s="16"/>
      <c r="C25" s="16"/>
      <c r="D25" s="16"/>
      <c r="E25" s="21"/>
      <c r="F25" s="22"/>
      <c r="G25" s="22"/>
      <c r="H25" s="200" t="s">
        <v>131</v>
      </c>
      <c r="I25" s="200"/>
      <c r="J25" s="200"/>
      <c r="K25" s="200"/>
      <c r="L25" s="200"/>
      <c r="M25" s="200"/>
      <c r="N25" s="201"/>
    </row>
    <row r="26" spans="2:14" ht="15" customHeight="1">
      <c r="B26" s="16"/>
      <c r="C26" s="16"/>
      <c r="D26" s="16"/>
      <c r="E26" s="21"/>
      <c r="F26" s="22"/>
      <c r="G26" s="22"/>
      <c r="H26" s="200" t="s">
        <v>132</v>
      </c>
      <c r="I26" s="200"/>
      <c r="J26" s="200"/>
      <c r="K26" s="200"/>
      <c r="L26" s="200"/>
      <c r="M26" s="200"/>
      <c r="N26" s="201"/>
    </row>
    <row r="27" spans="2:14" ht="15" customHeight="1">
      <c r="B27" s="16"/>
      <c r="C27" s="16"/>
      <c r="D27" s="16"/>
      <c r="E27" s="23" t="s">
        <v>179</v>
      </c>
      <c r="F27" s="202" t="s">
        <v>50</v>
      </c>
      <c r="G27" s="202"/>
      <c r="H27" s="165" t="s">
        <v>26</v>
      </c>
      <c r="I27" s="165"/>
      <c r="J27" s="165"/>
      <c r="K27" s="165"/>
      <c r="L27" s="165"/>
      <c r="M27" s="165"/>
      <c r="N27" s="159"/>
    </row>
    <row r="28" spans="2:14" ht="9.75" customHeight="1">
      <c r="B28" s="16"/>
      <c r="C28" s="16"/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6"/>
    </row>
    <row r="29" spans="2:14" ht="15" customHeight="1">
      <c r="B29" s="198"/>
      <c r="C29" s="198"/>
      <c r="D29" s="193" t="s">
        <v>177</v>
      </c>
      <c r="E29" s="196"/>
      <c r="F29" s="196"/>
      <c r="G29" s="196"/>
      <c r="H29" s="16"/>
      <c r="I29" s="16"/>
      <c r="J29" s="16"/>
      <c r="K29" s="16"/>
      <c r="L29" s="16"/>
      <c r="M29" s="16"/>
      <c r="N29" s="16"/>
    </row>
    <row r="30" spans="2:14" ht="15" customHeight="1">
      <c r="B30" s="16"/>
      <c r="C30" s="16"/>
      <c r="D30" s="16"/>
      <c r="E30" s="18" t="s">
        <v>48</v>
      </c>
      <c r="F30" s="169" t="s">
        <v>50</v>
      </c>
      <c r="G30" s="169"/>
      <c r="H30" s="160" t="s">
        <v>133</v>
      </c>
      <c r="I30" s="160"/>
      <c r="J30" s="160"/>
      <c r="K30" s="160"/>
      <c r="L30" s="160"/>
      <c r="M30" s="160"/>
      <c r="N30" s="161"/>
    </row>
    <row r="31" spans="2:14" ht="15" customHeight="1">
      <c r="B31" s="16"/>
      <c r="C31" s="16"/>
      <c r="D31" s="16"/>
      <c r="E31" s="21"/>
      <c r="F31" s="170"/>
      <c r="G31" s="170"/>
      <c r="H31" s="199" t="s">
        <v>134</v>
      </c>
      <c r="I31" s="200"/>
      <c r="J31" s="200"/>
      <c r="K31" s="200"/>
      <c r="L31" s="200"/>
      <c r="M31" s="200"/>
      <c r="N31" s="201"/>
    </row>
    <row r="32" spans="2:14" ht="15" customHeight="1">
      <c r="B32" s="16"/>
      <c r="C32" s="16"/>
      <c r="D32" s="16"/>
      <c r="E32" s="52" t="s">
        <v>105</v>
      </c>
      <c r="F32" s="22" t="s">
        <v>27</v>
      </c>
      <c r="G32" s="22"/>
      <c r="H32" s="200" t="s">
        <v>135</v>
      </c>
      <c r="I32" s="200"/>
      <c r="J32" s="200"/>
      <c r="K32" s="200"/>
      <c r="L32" s="200"/>
      <c r="M32" s="200"/>
      <c r="N32" s="201"/>
    </row>
    <row r="33" spans="2:14" ht="15" customHeight="1">
      <c r="B33" s="16"/>
      <c r="C33" s="16"/>
      <c r="D33" s="16"/>
      <c r="E33" s="21"/>
      <c r="F33" s="22"/>
      <c r="G33" s="22"/>
      <c r="H33" s="200" t="s">
        <v>136</v>
      </c>
      <c r="I33" s="200"/>
      <c r="J33" s="200"/>
      <c r="K33" s="200"/>
      <c r="L33" s="200"/>
      <c r="M33" s="200"/>
      <c r="N33" s="201"/>
    </row>
    <row r="34" spans="2:14" ht="15" customHeight="1">
      <c r="B34" s="16"/>
      <c r="C34" s="16"/>
      <c r="D34" s="16"/>
      <c r="E34" s="21"/>
      <c r="F34" s="22"/>
      <c r="G34" s="22"/>
      <c r="H34" s="199" t="s">
        <v>137</v>
      </c>
      <c r="I34" s="200"/>
      <c r="J34" s="200"/>
      <c r="K34" s="200"/>
      <c r="L34" s="200"/>
      <c r="M34" s="200"/>
      <c r="N34" s="201"/>
    </row>
    <row r="35" spans="2:14" ht="15" customHeight="1">
      <c r="B35" s="16"/>
      <c r="C35" s="16"/>
      <c r="D35" s="16"/>
      <c r="E35" s="21"/>
      <c r="F35" s="22"/>
      <c r="G35" s="22"/>
      <c r="H35" s="199" t="s">
        <v>138</v>
      </c>
      <c r="I35" s="200"/>
      <c r="J35" s="200"/>
      <c r="K35" s="200"/>
      <c r="L35" s="200"/>
      <c r="M35" s="200"/>
      <c r="N35" s="201"/>
    </row>
    <row r="36" spans="2:14" ht="15" customHeight="1">
      <c r="B36" s="16"/>
      <c r="C36" s="16"/>
      <c r="D36" s="16"/>
      <c r="E36" s="51" t="s">
        <v>104</v>
      </c>
      <c r="F36" s="202" t="s">
        <v>28</v>
      </c>
      <c r="G36" s="202"/>
      <c r="H36" s="133"/>
      <c r="I36" s="133"/>
      <c r="J36" s="133"/>
      <c r="K36" s="133"/>
      <c r="L36" s="133"/>
      <c r="M36" s="133"/>
      <c r="N36" s="134"/>
    </row>
    <row r="37" spans="2:14" ht="9.75" customHeight="1">
      <c r="B37" s="16"/>
      <c r="C37" s="16"/>
      <c r="D37" s="16"/>
      <c r="E37" s="17"/>
      <c r="F37" s="16"/>
      <c r="G37" s="16"/>
      <c r="H37" s="16"/>
      <c r="I37" s="16"/>
      <c r="J37" s="16"/>
      <c r="K37" s="16"/>
      <c r="L37" s="16"/>
      <c r="M37" s="16"/>
      <c r="N37" s="16"/>
    </row>
    <row r="38" spans="2:14" ht="15" customHeight="1">
      <c r="B38" s="196" t="s">
        <v>34</v>
      </c>
      <c r="C38" s="196"/>
      <c r="D38" s="196"/>
      <c r="E38" s="196"/>
      <c r="F38" s="196"/>
      <c r="G38" s="196"/>
      <c r="H38" s="16"/>
      <c r="I38" s="16"/>
      <c r="J38" s="16"/>
      <c r="K38" s="16"/>
      <c r="L38" s="16"/>
      <c r="M38" s="16"/>
      <c r="N38" s="16"/>
    </row>
    <row r="39" spans="2:14" ht="15" customHeight="1">
      <c r="B39" s="32"/>
      <c r="C39" s="32"/>
      <c r="D39" s="32"/>
      <c r="E39" s="162" t="s">
        <v>110</v>
      </c>
      <c r="F39" s="162"/>
      <c r="G39" s="162"/>
      <c r="H39" s="162"/>
      <c r="I39" s="162" t="s">
        <v>100</v>
      </c>
      <c r="J39" s="162"/>
      <c r="K39" s="162"/>
      <c r="L39" s="162"/>
      <c r="M39" s="16"/>
      <c r="N39" s="16"/>
    </row>
    <row r="40" spans="2:14" ht="15" customHeight="1">
      <c r="B40" s="32"/>
      <c r="C40" s="32"/>
      <c r="D40" s="32"/>
      <c r="E40" s="32"/>
      <c r="F40" s="32"/>
      <c r="G40" s="32"/>
      <c r="H40" s="16"/>
      <c r="I40" s="16"/>
      <c r="J40" s="16"/>
      <c r="K40" s="16"/>
      <c r="L40" s="16"/>
      <c r="M40" s="16"/>
      <c r="N40" s="16"/>
    </row>
    <row r="41" spans="2:14" ht="15" customHeight="1">
      <c r="B41" s="32"/>
      <c r="C41" s="32"/>
      <c r="D41" s="32"/>
      <c r="E41" s="32"/>
      <c r="F41" s="32"/>
      <c r="G41" s="32"/>
      <c r="H41" s="16"/>
      <c r="I41" s="16"/>
      <c r="J41" s="16"/>
      <c r="K41" s="16"/>
      <c r="L41" s="16"/>
      <c r="M41" s="16"/>
      <c r="N41" s="16"/>
    </row>
    <row r="42" spans="2:14" ht="14.25">
      <c r="B42" s="16" t="s">
        <v>22</v>
      </c>
      <c r="C42" s="16"/>
      <c r="E42" s="17" t="s">
        <v>127</v>
      </c>
      <c r="G42" s="32" t="s">
        <v>126</v>
      </c>
      <c r="H42" s="100"/>
      <c r="J42" s="15" t="s">
        <v>125</v>
      </c>
      <c r="L42" s="14" t="s">
        <v>94</v>
      </c>
      <c r="M42" s="198" t="s">
        <v>22</v>
      </c>
      <c r="N42" s="198"/>
    </row>
    <row r="43" spans="2:14" ht="14.25">
      <c r="B43" s="16"/>
      <c r="C43" s="16"/>
      <c r="D43" s="16"/>
      <c r="E43" s="17"/>
      <c r="F43" s="16"/>
      <c r="G43" s="16"/>
      <c r="H43" s="16"/>
      <c r="I43" s="17" t="s">
        <v>53</v>
      </c>
      <c r="J43" s="198"/>
      <c r="L43" s="16"/>
      <c r="M43" s="16"/>
      <c r="N43" s="16"/>
    </row>
    <row r="44" spans="2:14" ht="14.25">
      <c r="B44" s="16"/>
      <c r="C44" s="16"/>
      <c r="D44" s="16"/>
      <c r="E44" s="17"/>
      <c r="F44" s="16"/>
      <c r="G44" s="16"/>
      <c r="H44" s="16"/>
      <c r="I44" s="41" t="s">
        <v>99</v>
      </c>
      <c r="J44" s="198"/>
      <c r="L44" s="16"/>
      <c r="M44" s="16"/>
      <c r="N44" s="16"/>
    </row>
    <row r="45" spans="2:14" ht="14.25">
      <c r="B45" s="16"/>
      <c r="C45" s="16"/>
      <c r="D45" s="16"/>
      <c r="E45" s="17"/>
      <c r="F45" s="16"/>
      <c r="G45" s="16"/>
      <c r="H45" s="16"/>
      <c r="I45" s="16"/>
      <c r="J45" s="16"/>
      <c r="K45" s="16"/>
      <c r="L45" s="14" t="s">
        <v>113</v>
      </c>
      <c r="M45" s="16"/>
      <c r="N45" s="16"/>
    </row>
    <row r="46" spans="2:14" ht="14.25">
      <c r="B46" s="16"/>
      <c r="C46" s="16"/>
      <c r="D46" s="16"/>
      <c r="E46" s="17"/>
      <c r="F46" s="16"/>
      <c r="G46" s="16"/>
      <c r="H46" s="16"/>
      <c r="I46" s="16"/>
      <c r="J46" s="16"/>
      <c r="K46" s="16"/>
      <c r="L46" s="16"/>
      <c r="M46" s="16"/>
      <c r="N46" s="16"/>
    </row>
    <row r="47" spans="2:14" ht="14.25">
      <c r="B47" s="16"/>
      <c r="C47" s="16"/>
      <c r="D47" s="16"/>
      <c r="E47" s="17"/>
      <c r="F47" s="16"/>
      <c r="G47" s="16"/>
      <c r="H47" s="16"/>
      <c r="I47" s="16"/>
      <c r="J47" s="16"/>
      <c r="K47" s="16"/>
      <c r="L47" s="16"/>
      <c r="M47" s="16"/>
      <c r="N47" s="16"/>
    </row>
    <row r="48" spans="2:14" ht="14.25">
      <c r="B48" s="16"/>
      <c r="C48" s="16"/>
      <c r="D48" s="16"/>
      <c r="E48" s="17"/>
      <c r="F48" s="16"/>
      <c r="G48" s="16"/>
      <c r="H48" s="16"/>
      <c r="I48" s="16"/>
      <c r="J48" s="16"/>
      <c r="K48" s="16"/>
      <c r="L48" s="16"/>
      <c r="M48" s="16"/>
      <c r="N48" s="16"/>
    </row>
    <row r="49" spans="2:14" ht="14.25">
      <c r="B49" s="16"/>
      <c r="C49" s="16"/>
      <c r="D49" s="16"/>
      <c r="E49" s="17"/>
      <c r="F49" s="16"/>
      <c r="G49" s="16"/>
      <c r="H49" s="16"/>
      <c r="I49" s="16"/>
      <c r="J49" s="16"/>
      <c r="K49" s="16"/>
      <c r="L49" s="16"/>
      <c r="M49" s="16"/>
      <c r="N49" s="16"/>
    </row>
    <row r="50" spans="2:14" ht="9.75" customHeight="1">
      <c r="B50" s="16"/>
      <c r="C50" s="16"/>
      <c r="D50" s="16"/>
      <c r="E50" s="17"/>
      <c r="F50" s="40"/>
      <c r="G50" s="40"/>
      <c r="M50" s="16"/>
      <c r="N50" s="16"/>
    </row>
    <row r="51" spans="2:14" ht="14.25">
      <c r="B51" s="16"/>
      <c r="C51" s="16"/>
      <c r="D51" s="16"/>
      <c r="E51" s="32" t="s">
        <v>102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2:14" ht="14.25">
      <c r="B52" s="16"/>
      <c r="C52" s="16"/>
      <c r="D52" s="16"/>
      <c r="E52" s="17"/>
      <c r="F52" s="16"/>
      <c r="G52" s="16"/>
      <c r="H52" s="16"/>
      <c r="I52" s="16"/>
      <c r="J52" s="16"/>
      <c r="K52" s="16"/>
      <c r="L52" s="16"/>
      <c r="M52" s="16"/>
      <c r="N52" s="16"/>
    </row>
    <row r="53" spans="2:14" ht="14.25">
      <c r="B53" s="16"/>
      <c r="C53" s="16"/>
      <c r="D53" s="198" t="s">
        <v>23</v>
      </c>
      <c r="E53" s="198"/>
      <c r="F53" s="198"/>
      <c r="G53" s="198"/>
      <c r="H53" s="198"/>
      <c r="I53" s="16"/>
      <c r="J53" s="16"/>
      <c r="K53" s="16"/>
      <c r="L53" s="16"/>
      <c r="M53" s="16"/>
      <c r="N53" s="16"/>
    </row>
    <row r="54" spans="2:14" ht="14.25">
      <c r="B54" s="16"/>
      <c r="C54" s="16"/>
      <c r="D54" s="16"/>
      <c r="E54" s="17"/>
      <c r="F54" s="16"/>
      <c r="G54" s="16"/>
      <c r="H54" s="16"/>
      <c r="I54" s="16"/>
      <c r="J54" s="16"/>
      <c r="K54" s="16"/>
      <c r="L54" s="16"/>
      <c r="M54" s="16"/>
      <c r="N54" s="16"/>
    </row>
    <row r="55" spans="2:14" ht="14.25">
      <c r="B55" s="16"/>
      <c r="C55" s="16"/>
      <c r="D55" s="16"/>
      <c r="E55" s="17"/>
      <c r="F55" s="16"/>
      <c r="G55" s="16"/>
      <c r="H55" s="16"/>
      <c r="I55" s="16"/>
      <c r="J55" s="16"/>
      <c r="K55" s="16"/>
      <c r="L55" s="16"/>
      <c r="M55" s="16"/>
      <c r="N55" s="16"/>
    </row>
    <row r="56" spans="2:14" ht="14.25">
      <c r="B56" s="16"/>
      <c r="C56" s="16"/>
      <c r="D56" s="16"/>
      <c r="E56" s="17"/>
      <c r="F56" s="16"/>
      <c r="G56" s="16"/>
      <c r="H56" s="16"/>
      <c r="I56" s="16"/>
      <c r="J56" s="16"/>
      <c r="K56" s="16"/>
      <c r="L56" s="16"/>
      <c r="M56" s="16"/>
      <c r="N56" s="16"/>
    </row>
    <row r="57" spans="10:14" ht="14.25">
      <c r="J57" s="50" t="s">
        <v>103</v>
      </c>
      <c r="N57" s="15"/>
    </row>
    <row r="58" ht="6" customHeight="1"/>
    <row r="59" ht="14.25">
      <c r="P59" s="14" t="s">
        <v>52</v>
      </c>
    </row>
    <row r="60" ht="14.25">
      <c r="P60" s="14" t="s">
        <v>51</v>
      </c>
    </row>
  </sheetData>
  <mergeCells count="51">
    <mergeCell ref="E39:H39"/>
    <mergeCell ref="I39:L39"/>
    <mergeCell ref="M42:N42"/>
    <mergeCell ref="H33:N33"/>
    <mergeCell ref="H34:N34"/>
    <mergeCell ref="H35:N35"/>
    <mergeCell ref="H26:N26"/>
    <mergeCell ref="H32:N32"/>
    <mergeCell ref="H27:N27"/>
    <mergeCell ref="H30:N30"/>
    <mergeCell ref="H31:N31"/>
    <mergeCell ref="B38:C38"/>
    <mergeCell ref="D38:G38"/>
    <mergeCell ref="B29:C29"/>
    <mergeCell ref="F27:G27"/>
    <mergeCell ref="F30:G30"/>
    <mergeCell ref="F31:G31"/>
    <mergeCell ref="F36:G36"/>
    <mergeCell ref="D29:G29"/>
    <mergeCell ref="H21:N21"/>
    <mergeCell ref="H24:N24"/>
    <mergeCell ref="H25:N25"/>
    <mergeCell ref="H23:N23"/>
    <mergeCell ref="H22:N22"/>
    <mergeCell ref="F17:N17"/>
    <mergeCell ref="B19:C19"/>
    <mergeCell ref="B17:C17"/>
    <mergeCell ref="D15:E15"/>
    <mergeCell ref="F15:N15"/>
    <mergeCell ref="D16:E16"/>
    <mergeCell ref="F16:N16"/>
    <mergeCell ref="D19:G19"/>
    <mergeCell ref="B15:C15"/>
    <mergeCell ref="D53:H53"/>
    <mergeCell ref="J43:J44"/>
    <mergeCell ref="B3:C3"/>
    <mergeCell ref="B5:C5"/>
    <mergeCell ref="B7:C7"/>
    <mergeCell ref="B9:C9"/>
    <mergeCell ref="D3:N3"/>
    <mergeCell ref="D12:N12"/>
    <mergeCell ref="B13:C13"/>
    <mergeCell ref="D17:E17"/>
    <mergeCell ref="D13:O13"/>
    <mergeCell ref="A1:O1"/>
    <mergeCell ref="B11:C11"/>
    <mergeCell ref="D11:N11"/>
    <mergeCell ref="B12:C12"/>
    <mergeCell ref="D5:N5"/>
    <mergeCell ref="D7:N7"/>
    <mergeCell ref="D9:N9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0">
      <selection activeCell="D11" sqref="D11"/>
    </sheetView>
  </sheetViews>
  <sheetFormatPr defaultColWidth="9.00390625" defaultRowHeight="13.5"/>
  <cols>
    <col min="1" max="1" width="2.875" style="24" customWidth="1"/>
    <col min="2" max="2" width="5.375" style="24" customWidth="1"/>
    <col min="3" max="3" width="2.625" style="24" customWidth="1"/>
    <col min="4" max="4" width="8.625" style="24" customWidth="1"/>
    <col min="5" max="5" width="1.875" style="24" customWidth="1"/>
    <col min="6" max="6" width="8.625" style="24" customWidth="1"/>
    <col min="7" max="7" width="2.625" style="24" customWidth="1"/>
    <col min="8" max="8" width="8.625" style="24" customWidth="1"/>
    <col min="9" max="9" width="1.875" style="24" customWidth="1"/>
    <col min="10" max="10" width="8.625" style="24" customWidth="1"/>
    <col min="11" max="11" width="2.625" style="24" customWidth="1"/>
    <col min="12" max="12" width="8.625" style="24" customWidth="1"/>
    <col min="13" max="13" width="1.875" style="24" customWidth="1"/>
    <col min="14" max="14" width="8.625" style="24" customWidth="1"/>
    <col min="15" max="15" width="2.625" style="24" customWidth="1"/>
    <col min="16" max="16" width="8.625" style="24" customWidth="1"/>
    <col min="17" max="17" width="1.875" style="24" customWidth="1"/>
    <col min="18" max="18" width="8.625" style="24" customWidth="1"/>
    <col min="19" max="16384" width="9.00390625" style="24" customWidth="1"/>
  </cols>
  <sheetData>
    <row r="1" spans="1:18" ht="23.25" customHeight="1">
      <c r="A1" s="230" t="s">
        <v>144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ht="8.25" customHeight="1" thickBot="1"/>
    <row r="3" spans="1:18" ht="19.5" customHeight="1" thickBot="1">
      <c r="A3" s="55"/>
      <c r="B3" s="56" t="s">
        <v>35</v>
      </c>
      <c r="C3" s="57"/>
      <c r="D3" s="220" t="s">
        <v>145</v>
      </c>
      <c r="E3" s="221"/>
      <c r="F3" s="222"/>
      <c r="G3" s="58"/>
      <c r="H3" s="220" t="s">
        <v>146</v>
      </c>
      <c r="I3" s="221"/>
      <c r="J3" s="222"/>
      <c r="K3" s="58"/>
      <c r="L3" s="221" t="s">
        <v>147</v>
      </c>
      <c r="M3" s="220"/>
      <c r="N3" s="223"/>
      <c r="O3" s="58"/>
      <c r="P3" s="224" t="s">
        <v>148</v>
      </c>
      <c r="Q3" s="220"/>
      <c r="R3" s="223"/>
    </row>
    <row r="4" spans="1:18" ht="19.5" customHeight="1">
      <c r="A4" s="215" t="s">
        <v>149</v>
      </c>
      <c r="B4" s="59" t="s">
        <v>36</v>
      </c>
      <c r="C4" s="60"/>
      <c r="D4" s="61"/>
      <c r="E4" s="62"/>
      <c r="F4" s="62"/>
      <c r="G4" s="63"/>
      <c r="H4" s="225" t="s">
        <v>39</v>
      </c>
      <c r="I4" s="226"/>
      <c r="J4" s="227"/>
      <c r="K4" s="63"/>
      <c r="L4" s="65"/>
      <c r="M4" s="62"/>
      <c r="N4" s="62"/>
      <c r="O4" s="63"/>
      <c r="P4" s="65"/>
      <c r="Q4" s="62"/>
      <c r="R4" s="64"/>
    </row>
    <row r="5" spans="1:18" ht="19.5" customHeight="1">
      <c r="A5" s="216"/>
      <c r="B5" s="218" t="s">
        <v>37</v>
      </c>
      <c r="C5" s="66"/>
      <c r="D5" s="67" t="str">
        <f>'ブロック割り'!A5</f>
        <v>アルチ富山</v>
      </c>
      <c r="E5" s="68" t="s">
        <v>150</v>
      </c>
      <c r="F5" s="68" t="str">
        <f>'ブロック割り'!A7</f>
        <v>高岡北部</v>
      </c>
      <c r="G5" s="69"/>
      <c r="H5" s="67" t="str">
        <f>'ブロック割り'!A9</f>
        <v>高岡南部</v>
      </c>
      <c r="I5" s="68" t="s">
        <v>150</v>
      </c>
      <c r="J5" s="91" t="str">
        <f>'ブロック割り'!A11</f>
        <v>砺波</v>
      </c>
      <c r="K5" s="69"/>
      <c r="L5" s="67" t="str">
        <f>'ブロック割り'!A27</f>
        <v>ＷｉｎｇｓＦＣ</v>
      </c>
      <c r="M5" s="68" t="s">
        <v>150</v>
      </c>
      <c r="N5" s="103" t="str">
        <f>'ブロック割り'!A29</f>
        <v>富山西部</v>
      </c>
      <c r="O5" s="69"/>
      <c r="P5" s="102" t="str">
        <f>'ブロック割り'!A31</f>
        <v>黒部下新川</v>
      </c>
      <c r="Q5" s="68" t="s">
        <v>150</v>
      </c>
      <c r="R5" s="104" t="str">
        <f>'ブロック割り'!A33</f>
        <v>上婦負</v>
      </c>
    </row>
    <row r="6" spans="1:18" ht="19.5" customHeight="1">
      <c r="A6" s="216"/>
      <c r="B6" s="219"/>
      <c r="C6" s="71"/>
      <c r="D6" s="154" t="str">
        <f>F7</f>
        <v>富山北部</v>
      </c>
      <c r="E6" s="151"/>
      <c r="F6" s="152"/>
      <c r="G6" s="72"/>
      <c r="H6" s="154" t="str">
        <f>J7</f>
        <v>魚津</v>
      </c>
      <c r="I6" s="151"/>
      <c r="J6" s="152"/>
      <c r="K6" s="72"/>
      <c r="L6" s="154" t="str">
        <f>N7</f>
        <v>滑川中新川</v>
      </c>
      <c r="M6" s="155"/>
      <c r="N6" s="156"/>
      <c r="O6" s="72"/>
      <c r="P6" s="154" t="str">
        <f>R7</f>
        <v>富山南部</v>
      </c>
      <c r="Q6" s="155"/>
      <c r="R6" s="156"/>
    </row>
    <row r="7" spans="1:18" ht="19.5" customHeight="1">
      <c r="A7" s="216"/>
      <c r="B7" s="214">
        <v>0.4375</v>
      </c>
      <c r="C7" s="66"/>
      <c r="D7" s="67" t="str">
        <f>'ブロック割り'!A16</f>
        <v>星陵ＪＳＣ</v>
      </c>
      <c r="E7" s="68" t="s">
        <v>150</v>
      </c>
      <c r="F7" s="91" t="str">
        <f>'ブロック割り'!A18</f>
        <v>富山北部</v>
      </c>
      <c r="G7" s="69"/>
      <c r="H7" s="67" t="str">
        <f>'ブロック割り'!A20</f>
        <v>富山中部</v>
      </c>
      <c r="I7" s="68" t="s">
        <v>150</v>
      </c>
      <c r="J7" s="91" t="str">
        <f>'ブロック割り'!A22</f>
        <v>魚津</v>
      </c>
      <c r="K7" s="69"/>
      <c r="L7" s="149" t="str">
        <f>'ブロック割り'!A38</f>
        <v>アローズキッズU-11</v>
      </c>
      <c r="M7" s="68" t="s">
        <v>150</v>
      </c>
      <c r="N7" s="104" t="str">
        <f>'ブロック割り'!A40</f>
        <v>滑川中新川</v>
      </c>
      <c r="O7" s="69"/>
      <c r="P7" s="102" t="str">
        <f>'ブロック割り'!A42</f>
        <v>射水</v>
      </c>
      <c r="Q7" s="142" t="s">
        <v>150</v>
      </c>
      <c r="R7" s="104" t="str">
        <f>'ブロック割り'!A44</f>
        <v>富山南部</v>
      </c>
    </row>
    <row r="8" spans="1:18" ht="19.5" customHeight="1">
      <c r="A8" s="216"/>
      <c r="B8" s="210"/>
      <c r="C8" s="71"/>
      <c r="D8" s="154" t="str">
        <f>F9</f>
        <v>砺波</v>
      </c>
      <c r="E8" s="151"/>
      <c r="F8" s="152"/>
      <c r="G8" s="72"/>
      <c r="H8" s="154" t="str">
        <f>J9</f>
        <v>高岡南部</v>
      </c>
      <c r="I8" s="151"/>
      <c r="J8" s="152"/>
      <c r="K8" s="72"/>
      <c r="L8" s="154" t="str">
        <f>N9</f>
        <v>上婦負</v>
      </c>
      <c r="M8" s="155"/>
      <c r="N8" s="156"/>
      <c r="O8" s="72"/>
      <c r="P8" s="154" t="str">
        <f>R9</f>
        <v>黒部下新川</v>
      </c>
      <c r="Q8" s="155"/>
      <c r="R8" s="156"/>
    </row>
    <row r="9" spans="1:18" ht="19.5" customHeight="1">
      <c r="A9" s="216"/>
      <c r="B9" s="214">
        <v>0.47222222222222227</v>
      </c>
      <c r="C9" s="66"/>
      <c r="D9" s="67" t="str">
        <f>F5</f>
        <v>高岡北部</v>
      </c>
      <c r="E9" s="68" t="s">
        <v>150</v>
      </c>
      <c r="F9" s="91" t="str">
        <f>'ブロック割り'!A11</f>
        <v>砺波</v>
      </c>
      <c r="G9" s="69"/>
      <c r="H9" s="68" t="str">
        <f>D5</f>
        <v>アルチ富山</v>
      </c>
      <c r="I9" s="68" t="s">
        <v>150</v>
      </c>
      <c r="J9" s="68" t="str">
        <f>H5</f>
        <v>高岡南部</v>
      </c>
      <c r="K9" s="69"/>
      <c r="L9" s="102" t="str">
        <f>N5</f>
        <v>富山西部</v>
      </c>
      <c r="M9" s="142" t="s">
        <v>150</v>
      </c>
      <c r="N9" s="103" t="str">
        <f>R5</f>
        <v>上婦負</v>
      </c>
      <c r="O9" s="132"/>
      <c r="P9" s="143" t="str">
        <f>L5</f>
        <v>ＷｉｎｇｓＦＣ</v>
      </c>
      <c r="Q9" s="142" t="s">
        <v>150</v>
      </c>
      <c r="R9" s="104" t="str">
        <f>P5</f>
        <v>黒部下新川</v>
      </c>
    </row>
    <row r="10" spans="1:18" ht="19.5" customHeight="1">
      <c r="A10" s="216"/>
      <c r="B10" s="210"/>
      <c r="C10" s="71"/>
      <c r="D10" s="154" t="str">
        <f>H12</f>
        <v>星陵ＪＳＣ</v>
      </c>
      <c r="E10" s="151"/>
      <c r="F10" s="152"/>
      <c r="G10" s="72"/>
      <c r="H10" s="154" t="str">
        <f>J12</f>
        <v>富山中部</v>
      </c>
      <c r="I10" s="151"/>
      <c r="J10" s="152"/>
      <c r="K10" s="72"/>
      <c r="L10" s="154" t="str">
        <f>P12</f>
        <v>アローズキッズU-11</v>
      </c>
      <c r="M10" s="155"/>
      <c r="N10" s="156"/>
      <c r="O10" s="72"/>
      <c r="P10" s="154" t="str">
        <f>R12</f>
        <v>射水</v>
      </c>
      <c r="Q10" s="155"/>
      <c r="R10" s="156"/>
    </row>
    <row r="11" spans="1:18" ht="23.25" customHeight="1">
      <c r="A11" s="216"/>
      <c r="B11" s="131"/>
      <c r="C11" s="135"/>
      <c r="D11" s="136"/>
      <c r="E11" s="74"/>
      <c r="F11" s="137"/>
      <c r="G11" s="138"/>
      <c r="H11" s="73"/>
      <c r="I11" s="74"/>
      <c r="J11" s="74"/>
      <c r="K11" s="138"/>
      <c r="L11" s="136"/>
      <c r="M11" s="74"/>
      <c r="N11" s="137"/>
      <c r="O11" s="138"/>
      <c r="P11" s="73"/>
      <c r="Q11" s="74"/>
      <c r="R11" s="137"/>
    </row>
    <row r="12" spans="1:18" ht="19.5" customHeight="1">
      <c r="A12" s="216"/>
      <c r="B12" s="214">
        <v>0.53125</v>
      </c>
      <c r="C12" s="66"/>
      <c r="D12" s="67" t="str">
        <f>F7</f>
        <v>富山北部</v>
      </c>
      <c r="E12" s="68" t="s">
        <v>150</v>
      </c>
      <c r="F12" s="139" t="str">
        <f>J7</f>
        <v>魚津</v>
      </c>
      <c r="G12" s="101"/>
      <c r="H12" s="68" t="str">
        <f>D7</f>
        <v>星陵ＪＳＣ</v>
      </c>
      <c r="I12" s="68" t="s">
        <v>150</v>
      </c>
      <c r="J12" s="68" t="str">
        <f>H7</f>
        <v>富山中部</v>
      </c>
      <c r="K12" s="101"/>
      <c r="L12" s="102" t="str">
        <f>N7</f>
        <v>滑川中新川</v>
      </c>
      <c r="M12" s="142" t="s">
        <v>150</v>
      </c>
      <c r="N12" s="140" t="str">
        <f>R7</f>
        <v>富山南部</v>
      </c>
      <c r="O12" s="144"/>
      <c r="P12" s="148" t="str">
        <f>L7</f>
        <v>アローズキッズU-11</v>
      </c>
      <c r="Q12" s="145" t="s">
        <v>150</v>
      </c>
      <c r="R12" s="104" t="str">
        <f>P7</f>
        <v>射水</v>
      </c>
    </row>
    <row r="13" spans="1:18" ht="19.5" customHeight="1">
      <c r="A13" s="216"/>
      <c r="B13" s="210"/>
      <c r="C13" s="71"/>
      <c r="D13" s="154" t="str">
        <f>D14</f>
        <v>アルチ富山</v>
      </c>
      <c r="E13" s="151"/>
      <c r="F13" s="152"/>
      <c r="G13" s="72"/>
      <c r="H13" s="154" t="str">
        <f>H14</f>
        <v>高岡北部</v>
      </c>
      <c r="I13" s="151"/>
      <c r="J13" s="152"/>
      <c r="K13" s="72"/>
      <c r="L13" s="154" t="str">
        <f>L14</f>
        <v>ＷｉｎｇｓＦＣ</v>
      </c>
      <c r="M13" s="155"/>
      <c r="N13" s="156"/>
      <c r="O13" s="72"/>
      <c r="P13" s="154" t="str">
        <f>P14</f>
        <v>富山西部</v>
      </c>
      <c r="Q13" s="155"/>
      <c r="R13" s="156"/>
    </row>
    <row r="14" spans="1:18" ht="19.5" customHeight="1">
      <c r="A14" s="216"/>
      <c r="B14" s="214">
        <v>0.5659722222222222</v>
      </c>
      <c r="C14" s="66"/>
      <c r="D14" s="67" t="str">
        <f>D5</f>
        <v>アルチ富山</v>
      </c>
      <c r="E14" s="68" t="s">
        <v>150</v>
      </c>
      <c r="F14" s="91" t="str">
        <f>J5</f>
        <v>砺波</v>
      </c>
      <c r="G14" s="69"/>
      <c r="H14" s="67" t="str">
        <f>F5</f>
        <v>高岡北部</v>
      </c>
      <c r="I14" s="68" t="s">
        <v>150</v>
      </c>
      <c r="J14" s="91" t="str">
        <f>H5</f>
        <v>高岡南部</v>
      </c>
      <c r="K14" s="69"/>
      <c r="L14" s="143" t="str">
        <f>L5</f>
        <v>ＷｉｎｇｓＦＣ</v>
      </c>
      <c r="M14" s="142" t="s">
        <v>150</v>
      </c>
      <c r="N14" s="104" t="str">
        <f>R5</f>
        <v>上婦負</v>
      </c>
      <c r="O14" s="132"/>
      <c r="P14" s="102" t="str">
        <f>N5</f>
        <v>富山西部</v>
      </c>
      <c r="Q14" s="142" t="s">
        <v>150</v>
      </c>
      <c r="R14" s="104" t="str">
        <f>P5</f>
        <v>黒部下新川</v>
      </c>
    </row>
    <row r="15" spans="1:18" ht="19.5" customHeight="1">
      <c r="A15" s="216"/>
      <c r="B15" s="210"/>
      <c r="C15" s="71"/>
      <c r="D15" s="154" t="str">
        <f>F16</f>
        <v>魚津</v>
      </c>
      <c r="E15" s="151"/>
      <c r="F15" s="152"/>
      <c r="G15" s="72"/>
      <c r="H15" s="154" t="str">
        <f>J16</f>
        <v>富山中部</v>
      </c>
      <c r="I15" s="151"/>
      <c r="J15" s="152"/>
      <c r="K15" s="75"/>
      <c r="L15" s="154" t="str">
        <f>N16</f>
        <v>富山南部</v>
      </c>
      <c r="M15" s="155"/>
      <c r="N15" s="156"/>
      <c r="O15" s="72"/>
      <c r="P15" s="154" t="str">
        <f>R16</f>
        <v>射水</v>
      </c>
      <c r="Q15" s="155"/>
      <c r="R15" s="156"/>
    </row>
    <row r="16" spans="1:18" ht="19.5" customHeight="1">
      <c r="A16" s="216"/>
      <c r="B16" s="214">
        <v>0.6006944444444444</v>
      </c>
      <c r="C16" s="76"/>
      <c r="D16" s="78" t="str">
        <f>D7</f>
        <v>星陵ＪＳＣ</v>
      </c>
      <c r="E16" s="77" t="s">
        <v>150</v>
      </c>
      <c r="F16" s="91" t="str">
        <f>J7</f>
        <v>魚津</v>
      </c>
      <c r="G16" s="69"/>
      <c r="H16" s="78" t="str">
        <f>F7</f>
        <v>富山北部</v>
      </c>
      <c r="I16" s="77" t="s">
        <v>150</v>
      </c>
      <c r="J16" s="91" t="str">
        <f>H7</f>
        <v>富山中部</v>
      </c>
      <c r="K16" s="69"/>
      <c r="L16" s="147" t="str">
        <f>L7</f>
        <v>アローズキッズU-11</v>
      </c>
      <c r="M16" s="146" t="s">
        <v>150</v>
      </c>
      <c r="N16" s="104" t="str">
        <f>R7</f>
        <v>富山南部</v>
      </c>
      <c r="O16" s="132"/>
      <c r="P16" s="141" t="str">
        <f>N7</f>
        <v>滑川中新川</v>
      </c>
      <c r="Q16" s="146" t="s">
        <v>150</v>
      </c>
      <c r="R16" s="104" t="str">
        <f>P7</f>
        <v>射水</v>
      </c>
    </row>
    <row r="17" spans="1:18" ht="19.5" customHeight="1" thickBot="1">
      <c r="A17" s="217"/>
      <c r="B17" s="232"/>
      <c r="C17" s="80"/>
      <c r="D17" s="203" t="str">
        <f>F14</f>
        <v>砺波</v>
      </c>
      <c r="E17" s="228"/>
      <c r="F17" s="229"/>
      <c r="G17" s="81"/>
      <c r="H17" s="203" t="str">
        <f>J14</f>
        <v>高岡南部</v>
      </c>
      <c r="I17" s="228"/>
      <c r="J17" s="229"/>
      <c r="K17" s="81"/>
      <c r="L17" s="203" t="str">
        <f>N14</f>
        <v>上婦負</v>
      </c>
      <c r="M17" s="204"/>
      <c r="N17" s="205"/>
      <c r="O17" s="81"/>
      <c r="P17" s="203" t="str">
        <f>R14</f>
        <v>黒部下新川</v>
      </c>
      <c r="Q17" s="204"/>
      <c r="R17" s="205"/>
    </row>
    <row r="18" spans="1:18" ht="19.5" customHeight="1" thickBot="1">
      <c r="A18" s="82"/>
      <c r="B18" s="83"/>
      <c r="C18" s="82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</row>
    <row r="19" spans="1:18" ht="19.5" customHeight="1">
      <c r="A19" s="206" t="s">
        <v>109</v>
      </c>
      <c r="B19" s="209">
        <v>0.375</v>
      </c>
      <c r="C19" s="157">
        <v>1</v>
      </c>
      <c r="D19" s="85" t="s">
        <v>151</v>
      </c>
      <c r="E19" s="86" t="s">
        <v>38</v>
      </c>
      <c r="F19" s="86" t="s">
        <v>152</v>
      </c>
      <c r="G19" s="157">
        <v>2</v>
      </c>
      <c r="H19" s="85" t="s">
        <v>153</v>
      </c>
      <c r="I19" s="86" t="s">
        <v>38</v>
      </c>
      <c r="J19" s="86" t="s">
        <v>154</v>
      </c>
      <c r="K19" s="157">
        <v>3</v>
      </c>
      <c r="L19" s="85" t="s">
        <v>155</v>
      </c>
      <c r="M19" s="86" t="s">
        <v>38</v>
      </c>
      <c r="N19" s="86" t="s">
        <v>156</v>
      </c>
      <c r="O19" s="157">
        <v>4</v>
      </c>
      <c r="P19" s="85" t="s">
        <v>157</v>
      </c>
      <c r="Q19" s="86" t="s">
        <v>38</v>
      </c>
      <c r="R19" s="87" t="s">
        <v>158</v>
      </c>
    </row>
    <row r="20" spans="1:18" ht="19.5" customHeight="1">
      <c r="A20" s="207"/>
      <c r="B20" s="210"/>
      <c r="C20" s="158"/>
      <c r="D20" s="154" t="s">
        <v>159</v>
      </c>
      <c r="E20" s="151"/>
      <c r="F20" s="152"/>
      <c r="G20" s="158"/>
      <c r="H20" s="154" t="s">
        <v>160</v>
      </c>
      <c r="I20" s="151"/>
      <c r="J20" s="152"/>
      <c r="K20" s="158"/>
      <c r="L20" s="154" t="s">
        <v>161</v>
      </c>
      <c r="M20" s="151"/>
      <c r="N20" s="152"/>
      <c r="O20" s="158"/>
      <c r="P20" s="154" t="s">
        <v>162</v>
      </c>
      <c r="Q20" s="151"/>
      <c r="R20" s="152"/>
    </row>
    <row r="21" spans="1:18" ht="19.5" customHeight="1">
      <c r="A21" s="207"/>
      <c r="B21" s="214">
        <v>0.40972222222222227</v>
      </c>
      <c r="C21" s="211">
        <v>8</v>
      </c>
      <c r="D21" s="88" t="s">
        <v>159</v>
      </c>
      <c r="E21" s="89" t="s">
        <v>38</v>
      </c>
      <c r="F21" s="90" t="s">
        <v>163</v>
      </c>
      <c r="G21" s="213">
        <v>9</v>
      </c>
      <c r="H21" s="88" t="s">
        <v>160</v>
      </c>
      <c r="I21" s="89" t="s">
        <v>38</v>
      </c>
      <c r="J21" s="90" t="s">
        <v>164</v>
      </c>
      <c r="K21" s="213">
        <v>10</v>
      </c>
      <c r="L21" s="88" t="s">
        <v>161</v>
      </c>
      <c r="M21" s="89" t="s">
        <v>38</v>
      </c>
      <c r="N21" s="90" t="s">
        <v>165</v>
      </c>
      <c r="O21" s="213">
        <v>11</v>
      </c>
      <c r="P21" s="88" t="s">
        <v>162</v>
      </c>
      <c r="Q21" s="89" t="s">
        <v>38</v>
      </c>
      <c r="R21" s="91" t="s">
        <v>166</v>
      </c>
    </row>
    <row r="22" spans="1:18" ht="19.5" customHeight="1">
      <c r="A22" s="207"/>
      <c r="B22" s="210"/>
      <c r="C22" s="212"/>
      <c r="D22" s="154" t="s">
        <v>151</v>
      </c>
      <c r="E22" s="151"/>
      <c r="F22" s="152"/>
      <c r="G22" s="158"/>
      <c r="H22" s="154" t="s">
        <v>153</v>
      </c>
      <c r="I22" s="151"/>
      <c r="J22" s="152"/>
      <c r="K22" s="158"/>
      <c r="L22" s="154" t="s">
        <v>155</v>
      </c>
      <c r="M22" s="151"/>
      <c r="N22" s="152"/>
      <c r="O22" s="158"/>
      <c r="P22" s="154" t="s">
        <v>157</v>
      </c>
      <c r="Q22" s="151"/>
      <c r="R22" s="152"/>
    </row>
    <row r="23" spans="1:18" ht="19.5" customHeight="1">
      <c r="A23" s="207"/>
      <c r="B23" s="214">
        <v>0.4444444444444444</v>
      </c>
      <c r="C23" s="211">
        <v>5</v>
      </c>
      <c r="D23" s="88" t="s">
        <v>69</v>
      </c>
      <c r="E23" s="89" t="s">
        <v>38</v>
      </c>
      <c r="F23" s="90" t="s">
        <v>70</v>
      </c>
      <c r="G23" s="213">
        <v>6</v>
      </c>
      <c r="H23" s="88" t="s">
        <v>71</v>
      </c>
      <c r="I23" s="89" t="s">
        <v>38</v>
      </c>
      <c r="J23" s="90" t="s">
        <v>72</v>
      </c>
      <c r="K23" s="213" t="s">
        <v>168</v>
      </c>
      <c r="L23" s="88" t="s">
        <v>73</v>
      </c>
      <c r="M23" s="89" t="s">
        <v>38</v>
      </c>
      <c r="N23" s="90" t="s">
        <v>74</v>
      </c>
      <c r="O23" s="213" t="s">
        <v>169</v>
      </c>
      <c r="P23" s="88" t="s">
        <v>75</v>
      </c>
      <c r="Q23" s="89" t="s">
        <v>38</v>
      </c>
      <c r="R23" s="91" t="s">
        <v>76</v>
      </c>
    </row>
    <row r="24" spans="1:18" ht="19.5" customHeight="1">
      <c r="A24" s="207"/>
      <c r="B24" s="210"/>
      <c r="C24" s="212"/>
      <c r="D24" s="154" t="s">
        <v>82</v>
      </c>
      <c r="E24" s="151"/>
      <c r="F24" s="152"/>
      <c r="G24" s="158"/>
      <c r="H24" s="154" t="s">
        <v>83</v>
      </c>
      <c r="I24" s="151"/>
      <c r="J24" s="152"/>
      <c r="K24" s="158"/>
      <c r="L24" s="154" t="s">
        <v>77</v>
      </c>
      <c r="M24" s="155"/>
      <c r="N24" s="156"/>
      <c r="O24" s="158"/>
      <c r="P24" s="154" t="s">
        <v>77</v>
      </c>
      <c r="Q24" s="155"/>
      <c r="R24" s="156"/>
    </row>
    <row r="25" spans="1:18" ht="19.5" customHeight="1">
      <c r="A25" s="207"/>
      <c r="B25" s="214">
        <v>0.4791666666666667</v>
      </c>
      <c r="C25" s="211">
        <v>12</v>
      </c>
      <c r="D25" s="88" t="s">
        <v>78</v>
      </c>
      <c r="E25" s="89" t="s">
        <v>38</v>
      </c>
      <c r="F25" s="90" t="s">
        <v>79</v>
      </c>
      <c r="G25" s="213">
        <v>13</v>
      </c>
      <c r="H25" s="88" t="s">
        <v>80</v>
      </c>
      <c r="I25" s="89" t="s">
        <v>38</v>
      </c>
      <c r="J25" s="90" t="s">
        <v>81</v>
      </c>
      <c r="K25" s="213" t="s">
        <v>170</v>
      </c>
      <c r="L25" s="88" t="s">
        <v>82</v>
      </c>
      <c r="M25" s="89" t="s">
        <v>38</v>
      </c>
      <c r="N25" s="90" t="s">
        <v>83</v>
      </c>
      <c r="O25" s="213" t="s">
        <v>171</v>
      </c>
      <c r="P25" s="88" t="s">
        <v>84</v>
      </c>
      <c r="Q25" s="89" t="s">
        <v>38</v>
      </c>
      <c r="R25" s="91" t="s">
        <v>85</v>
      </c>
    </row>
    <row r="26" spans="1:18" ht="19.5" customHeight="1">
      <c r="A26" s="207"/>
      <c r="B26" s="210"/>
      <c r="C26" s="212"/>
      <c r="D26" s="154" t="s">
        <v>86</v>
      </c>
      <c r="E26" s="151"/>
      <c r="F26" s="152"/>
      <c r="G26" s="158"/>
      <c r="H26" s="154" t="s">
        <v>87</v>
      </c>
      <c r="I26" s="151"/>
      <c r="J26" s="152"/>
      <c r="K26" s="158"/>
      <c r="L26" s="154" t="s">
        <v>77</v>
      </c>
      <c r="M26" s="155"/>
      <c r="N26" s="156"/>
      <c r="O26" s="158"/>
      <c r="P26" s="154" t="s">
        <v>77</v>
      </c>
      <c r="Q26" s="155"/>
      <c r="R26" s="156"/>
    </row>
    <row r="27" spans="1:18" ht="19.5" customHeight="1">
      <c r="A27" s="207"/>
      <c r="B27" s="214">
        <v>0.5416666666666666</v>
      </c>
      <c r="C27" s="211">
        <v>14</v>
      </c>
      <c r="D27" s="88" t="s">
        <v>88</v>
      </c>
      <c r="E27" s="89" t="s">
        <v>38</v>
      </c>
      <c r="F27" s="90" t="s">
        <v>89</v>
      </c>
      <c r="G27" s="213">
        <v>7</v>
      </c>
      <c r="H27" s="88" t="s">
        <v>91</v>
      </c>
      <c r="I27" s="89" t="s">
        <v>38</v>
      </c>
      <c r="J27" s="90" t="s">
        <v>92</v>
      </c>
      <c r="K27" s="213"/>
      <c r="L27" s="78"/>
      <c r="M27" s="77"/>
      <c r="N27" s="79"/>
      <c r="O27" s="213"/>
      <c r="P27" s="67"/>
      <c r="Q27" s="68"/>
      <c r="R27" s="70"/>
    </row>
    <row r="28" spans="1:18" ht="19.5" customHeight="1">
      <c r="A28" s="207"/>
      <c r="B28" s="210"/>
      <c r="C28" s="212"/>
      <c r="D28" s="154" t="s">
        <v>90</v>
      </c>
      <c r="E28" s="151"/>
      <c r="F28" s="152"/>
      <c r="G28" s="158"/>
      <c r="H28" s="154" t="s">
        <v>112</v>
      </c>
      <c r="I28" s="151"/>
      <c r="J28" s="152"/>
      <c r="K28" s="158"/>
      <c r="L28" s="233"/>
      <c r="M28" s="234"/>
      <c r="N28" s="235"/>
      <c r="O28" s="158"/>
      <c r="P28" s="92"/>
      <c r="Q28" s="93"/>
      <c r="R28" s="94"/>
    </row>
    <row r="29" spans="1:18" ht="19.5" customHeight="1" thickBot="1">
      <c r="A29" s="208"/>
      <c r="B29" s="95">
        <v>0.5833333333333334</v>
      </c>
      <c r="C29" s="96"/>
      <c r="D29" s="97"/>
      <c r="E29" s="98"/>
      <c r="F29" s="98"/>
      <c r="G29" s="81"/>
      <c r="H29" s="163" t="s">
        <v>40</v>
      </c>
      <c r="I29" s="164"/>
      <c r="J29" s="153"/>
      <c r="K29" s="81"/>
      <c r="L29" s="97"/>
      <c r="M29" s="98"/>
      <c r="N29" s="98"/>
      <c r="O29" s="81"/>
      <c r="P29" s="97"/>
      <c r="Q29" s="98"/>
      <c r="R29" s="99"/>
    </row>
    <row r="30" spans="4:18" ht="19.5" customHeight="1">
      <c r="D30" s="53" t="s">
        <v>111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ht="13.5">
      <c r="S31" s="24" t="s">
        <v>93</v>
      </c>
    </row>
    <row r="32" ht="13.5">
      <c r="S32" s="24" t="s">
        <v>167</v>
      </c>
    </row>
  </sheetData>
  <mergeCells count="83">
    <mergeCell ref="K27:K28"/>
    <mergeCell ref="H24:J24"/>
    <mergeCell ref="O27:O28"/>
    <mergeCell ref="D28:F28"/>
    <mergeCell ref="H28:J28"/>
    <mergeCell ref="K25:K26"/>
    <mergeCell ref="O25:O26"/>
    <mergeCell ref="L26:N26"/>
    <mergeCell ref="D26:F26"/>
    <mergeCell ref="H26:J26"/>
    <mergeCell ref="L28:N28"/>
    <mergeCell ref="B25:B26"/>
    <mergeCell ref="B27:B28"/>
    <mergeCell ref="C21:C22"/>
    <mergeCell ref="K21:K22"/>
    <mergeCell ref="C23:C24"/>
    <mergeCell ref="G23:G24"/>
    <mergeCell ref="K23:K24"/>
    <mergeCell ref="C27:C28"/>
    <mergeCell ref="G27:G28"/>
    <mergeCell ref="A1:R1"/>
    <mergeCell ref="O21:O22"/>
    <mergeCell ref="O23:O24"/>
    <mergeCell ref="L22:N22"/>
    <mergeCell ref="L24:N24"/>
    <mergeCell ref="H22:J22"/>
    <mergeCell ref="H15:J15"/>
    <mergeCell ref="P17:R17"/>
    <mergeCell ref="B16:B17"/>
    <mergeCell ref="G21:G22"/>
    <mergeCell ref="P24:R24"/>
    <mergeCell ref="L20:N20"/>
    <mergeCell ref="P20:R20"/>
    <mergeCell ref="D24:F24"/>
    <mergeCell ref="D10:F10"/>
    <mergeCell ref="H10:J10"/>
    <mergeCell ref="D17:F17"/>
    <mergeCell ref="H17:J17"/>
    <mergeCell ref="P15:R15"/>
    <mergeCell ref="L3:N3"/>
    <mergeCell ref="P3:R3"/>
    <mergeCell ref="H4:J4"/>
    <mergeCell ref="L6:N6"/>
    <mergeCell ref="P6:R6"/>
    <mergeCell ref="L8:N8"/>
    <mergeCell ref="P8:R8"/>
    <mergeCell ref="L10:N10"/>
    <mergeCell ref="P10:R10"/>
    <mergeCell ref="B5:B6"/>
    <mergeCell ref="D3:F3"/>
    <mergeCell ref="H3:J3"/>
    <mergeCell ref="D6:F6"/>
    <mergeCell ref="H6:J6"/>
    <mergeCell ref="A4:A17"/>
    <mergeCell ref="B12:B13"/>
    <mergeCell ref="D13:F13"/>
    <mergeCell ref="H13:J13"/>
    <mergeCell ref="B14:B15"/>
    <mergeCell ref="D15:F15"/>
    <mergeCell ref="B7:B8"/>
    <mergeCell ref="D8:F8"/>
    <mergeCell ref="H8:J8"/>
    <mergeCell ref="B9:B10"/>
    <mergeCell ref="A19:A29"/>
    <mergeCell ref="B19:B20"/>
    <mergeCell ref="C19:C20"/>
    <mergeCell ref="G19:G20"/>
    <mergeCell ref="D20:F20"/>
    <mergeCell ref="C25:C26"/>
    <mergeCell ref="G25:G26"/>
    <mergeCell ref="B21:B22"/>
    <mergeCell ref="D22:F22"/>
    <mergeCell ref="B23:B24"/>
    <mergeCell ref="H29:J29"/>
    <mergeCell ref="L13:N13"/>
    <mergeCell ref="P13:R13"/>
    <mergeCell ref="K19:K20"/>
    <mergeCell ref="O19:O20"/>
    <mergeCell ref="H20:J20"/>
    <mergeCell ref="L17:N17"/>
    <mergeCell ref="L15:N15"/>
    <mergeCell ref="P26:R26"/>
    <mergeCell ref="P22:R22"/>
  </mergeCells>
  <printOptions/>
  <pageMargins left="0.56" right="0.2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4"/>
  <sheetViews>
    <sheetView tabSelected="1" workbookViewId="0" topLeftCell="A1">
      <selection activeCell="Q11" sqref="Q11:Q12"/>
    </sheetView>
  </sheetViews>
  <sheetFormatPr defaultColWidth="9.00390625" defaultRowHeight="13.5"/>
  <cols>
    <col min="1" max="1" width="14.625" style="0" customWidth="1"/>
    <col min="2" max="10" width="2.875" style="0" customWidth="1"/>
    <col min="11" max="13" width="2.875" style="46" customWidth="1"/>
    <col min="14" max="16" width="2.875" style="0" customWidth="1"/>
    <col min="17" max="20" width="6.625" style="0" customWidth="1"/>
    <col min="24" max="24" width="7.375" style="0" customWidth="1"/>
  </cols>
  <sheetData>
    <row r="1" spans="1:20" ht="26.25" customHeight="1">
      <c r="A1" s="275" t="s">
        <v>124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</row>
    <row r="2" ht="6.75" customHeight="1">
      <c r="A2" s="25"/>
    </row>
    <row r="3" spans="1:20" ht="30" customHeight="1">
      <c r="A3" s="260" t="s">
        <v>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</row>
    <row r="4" spans="1:24" s="8" customFormat="1" ht="30" customHeight="1">
      <c r="A4" s="26"/>
      <c r="B4" s="261" t="str">
        <f>A5</f>
        <v>アルチ富山</v>
      </c>
      <c r="C4" s="262"/>
      <c r="D4" s="263"/>
      <c r="E4" s="261" t="str">
        <f>A7</f>
        <v>高岡北部</v>
      </c>
      <c r="F4" s="262"/>
      <c r="G4" s="263"/>
      <c r="H4" s="261" t="str">
        <f>A9</f>
        <v>高岡南部</v>
      </c>
      <c r="I4" s="262"/>
      <c r="J4" s="263"/>
      <c r="K4" s="261" t="str">
        <f>A11</f>
        <v>砺波</v>
      </c>
      <c r="L4" s="262"/>
      <c r="M4" s="263"/>
      <c r="N4" s="256" t="s">
        <v>115</v>
      </c>
      <c r="O4" s="257"/>
      <c r="P4" s="258"/>
      <c r="Q4" s="105" t="s">
        <v>116</v>
      </c>
      <c r="R4" s="105" t="s">
        <v>117</v>
      </c>
      <c r="S4" s="105" t="s">
        <v>118</v>
      </c>
      <c r="T4" s="105" t="s">
        <v>119</v>
      </c>
      <c r="V4" s="8" t="s">
        <v>121</v>
      </c>
      <c r="W4" s="8" t="s">
        <v>122</v>
      </c>
      <c r="X4" s="8" t="s">
        <v>123</v>
      </c>
    </row>
    <row r="5" spans="1:25" s="8" customFormat="1" ht="15" customHeight="1">
      <c r="A5" s="43" t="s">
        <v>182</v>
      </c>
      <c r="B5" s="264"/>
      <c r="C5" s="247"/>
      <c r="D5" s="247"/>
      <c r="E5" s="111"/>
      <c r="F5" s="107" t="str">
        <f>IF(E6="","",IF(E6&gt;G6,"○",IF(E6&lt;G6,"×",IF(E6=G6,"△"))))</f>
        <v>○</v>
      </c>
      <c r="G5" s="108"/>
      <c r="H5" s="112"/>
      <c r="I5" s="107" t="str">
        <f>IF(H6="","",IF(H6&gt;J6,"○",IF(H6&lt;J6,"×",IF(H6=J6,"△"))))</f>
        <v>△</v>
      </c>
      <c r="J5" s="113"/>
      <c r="K5" s="114"/>
      <c r="L5" s="107" t="str">
        <f>IF(K6="","",IF(K6&gt;M6,"○",IF(K6&lt;M6,"×",IF(K6=M6,"△"))))</f>
        <v>△</v>
      </c>
      <c r="M5" s="115"/>
      <c r="N5" s="250">
        <v>5</v>
      </c>
      <c r="O5" s="251"/>
      <c r="P5" s="252"/>
      <c r="Q5" s="236">
        <v>3</v>
      </c>
      <c r="R5" s="236">
        <v>1</v>
      </c>
      <c r="S5" s="236">
        <v>2</v>
      </c>
      <c r="T5" s="236">
        <v>1</v>
      </c>
      <c r="V5" s="8">
        <f>COUNTIF(A5:L5,"○")</f>
        <v>1</v>
      </c>
      <c r="W5" s="8">
        <f>COUNTIF(A5:L5,"×")</f>
        <v>0</v>
      </c>
      <c r="X5" s="8">
        <f>COUNTIF(A5:L5,"△")</f>
        <v>2</v>
      </c>
      <c r="Y5" s="8">
        <f>IF(COUNT(A6:L6)=6,"*","")</f>
      </c>
    </row>
    <row r="6" spans="1:20" s="8" customFormat="1" ht="15" customHeight="1">
      <c r="A6" s="44" t="s">
        <v>139</v>
      </c>
      <c r="B6" s="249"/>
      <c r="C6" s="249"/>
      <c r="D6" s="249"/>
      <c r="E6" s="106">
        <v>2</v>
      </c>
      <c r="F6" s="109" t="s">
        <v>120</v>
      </c>
      <c r="G6" s="110">
        <v>0</v>
      </c>
      <c r="H6" s="125" t="s">
        <v>184</v>
      </c>
      <c r="I6" s="126" t="s">
        <v>120</v>
      </c>
      <c r="J6" s="127" t="s">
        <v>185</v>
      </c>
      <c r="K6" s="128">
        <v>1</v>
      </c>
      <c r="L6" s="129" t="s">
        <v>120</v>
      </c>
      <c r="M6" s="130">
        <v>1</v>
      </c>
      <c r="N6" s="253"/>
      <c r="O6" s="254"/>
      <c r="P6" s="255"/>
      <c r="Q6" s="237"/>
      <c r="R6" s="237"/>
      <c r="S6" s="237"/>
      <c r="T6" s="237"/>
    </row>
    <row r="7" spans="1:25" s="8" customFormat="1" ht="14.25" customHeight="1">
      <c r="A7" s="238" t="s">
        <v>67</v>
      </c>
      <c r="B7" s="111"/>
      <c r="C7" s="107" t="str">
        <f>IF(B8="","",IF(B8&gt;D8,"○",IF(B8&lt;D8,"×",IF(B8=D8,"△"))))</f>
        <v>×</v>
      </c>
      <c r="D7" s="108"/>
      <c r="E7" s="264"/>
      <c r="F7" s="247"/>
      <c r="G7" s="247"/>
      <c r="H7" s="111"/>
      <c r="I7" s="107" t="str">
        <f>IF(H8="","",IF(H8&gt;J8,"○",IF(H8&lt;J8,"×",IF(H8=J8,"△"))))</f>
        <v>×</v>
      </c>
      <c r="J7" s="108"/>
      <c r="K7" s="114"/>
      <c r="L7" s="107" t="str">
        <f>IF(K8="","",IF(K8&gt;M8,"○",IF(K8&lt;M8,"×",IF(K8=M8,"△"))))</f>
        <v>×</v>
      </c>
      <c r="M7" s="115"/>
      <c r="N7" s="250">
        <v>0</v>
      </c>
      <c r="O7" s="251"/>
      <c r="P7" s="252"/>
      <c r="Q7" s="236">
        <v>2</v>
      </c>
      <c r="R7" s="236">
        <v>7</v>
      </c>
      <c r="S7" s="236">
        <v>-5</v>
      </c>
      <c r="T7" s="236">
        <v>4</v>
      </c>
      <c r="V7" s="8">
        <f>COUNTIF(A7:L7,"○")</f>
        <v>0</v>
      </c>
      <c r="W7" s="8">
        <f>COUNTIF(A7:L7,"×")</f>
        <v>3</v>
      </c>
      <c r="X7" s="8">
        <f>COUNTIF(A7:L7,"△")</f>
        <v>0</v>
      </c>
      <c r="Y7" s="8">
        <f>IF(COUNT(A8:L8)=6,"*","")</f>
      </c>
    </row>
    <row r="8" spans="1:25" s="45" customFormat="1" ht="15.75" customHeight="1">
      <c r="A8" s="239"/>
      <c r="B8" s="122">
        <f>IF(G6="","",G6)</f>
        <v>0</v>
      </c>
      <c r="C8" s="123" t="s">
        <v>120</v>
      </c>
      <c r="D8" s="124">
        <f>IF(E6="","",E6)</f>
        <v>2</v>
      </c>
      <c r="E8" s="265"/>
      <c r="F8" s="249"/>
      <c r="G8" s="249"/>
      <c r="H8" s="119" t="s">
        <v>187</v>
      </c>
      <c r="I8" s="120" t="s">
        <v>120</v>
      </c>
      <c r="J8" s="121" t="s">
        <v>188</v>
      </c>
      <c r="K8" s="128">
        <v>0</v>
      </c>
      <c r="L8" s="129" t="s">
        <v>120</v>
      </c>
      <c r="M8" s="130">
        <v>2</v>
      </c>
      <c r="N8" s="253"/>
      <c r="O8" s="254"/>
      <c r="P8" s="255"/>
      <c r="Q8" s="237"/>
      <c r="R8" s="237"/>
      <c r="S8" s="237"/>
      <c r="T8" s="237"/>
      <c r="V8" s="8"/>
      <c r="W8" s="8"/>
      <c r="X8" s="8"/>
      <c r="Y8" s="8"/>
    </row>
    <row r="9" spans="1:25" s="8" customFormat="1" ht="15.75" customHeight="1">
      <c r="A9" s="238" t="s">
        <v>63</v>
      </c>
      <c r="B9" s="111"/>
      <c r="C9" s="107" t="str">
        <f>IF(B10="","",IF(B10&gt;D10,"○",IF(B10&lt;D10,"×",IF(B10=D10,"△"))))</f>
        <v>△</v>
      </c>
      <c r="D9" s="108"/>
      <c r="E9" s="111"/>
      <c r="F9" s="107" t="str">
        <f>IF(E10="","",IF(E10&gt;G10,"○",IF(E10&lt;G10,"×",IF(E10=G10,"△"))))</f>
        <v>○</v>
      </c>
      <c r="G9" s="108"/>
      <c r="H9" s="240"/>
      <c r="I9" s="241"/>
      <c r="J9" s="242"/>
      <c r="K9" s="114"/>
      <c r="L9" s="107" t="str">
        <f>IF(K10="","",IF(K10&gt;M10,"○",IF(K10&lt;M10,"×",IF(K10=M10,"△"))))</f>
        <v>△</v>
      </c>
      <c r="M9" s="115"/>
      <c r="N9" s="250">
        <v>5</v>
      </c>
      <c r="O9" s="251"/>
      <c r="P9" s="252"/>
      <c r="Q9" s="236">
        <v>3</v>
      </c>
      <c r="R9" s="236">
        <v>2</v>
      </c>
      <c r="S9" s="236">
        <v>1</v>
      </c>
      <c r="T9" s="236">
        <v>3</v>
      </c>
      <c r="V9" s="8">
        <f>COUNTIF(A9:L9,"○")</f>
        <v>1</v>
      </c>
      <c r="W9" s="8">
        <f>COUNTIF(A9:L9,"×")</f>
        <v>0</v>
      </c>
      <c r="X9" s="8">
        <f>COUNTIF(A9:L9,"△")</f>
        <v>2</v>
      </c>
      <c r="Y9" s="8">
        <f>IF(COUNT(A10:L10)=6,"*","")</f>
      </c>
    </row>
    <row r="10" spans="1:20" s="8" customFormat="1" ht="15.75" customHeight="1">
      <c r="A10" s="239"/>
      <c r="B10" s="122" t="str">
        <f>IF(J6="","",J6)</f>
        <v>０</v>
      </c>
      <c r="C10" s="123" t="s">
        <v>120</v>
      </c>
      <c r="D10" s="124" t="str">
        <f>IF(H6="","",H6)</f>
        <v>０</v>
      </c>
      <c r="E10" s="122" t="str">
        <f>IF(J8="","",J8)</f>
        <v>3</v>
      </c>
      <c r="F10" s="123" t="s">
        <v>120</v>
      </c>
      <c r="G10" s="124" t="str">
        <f>IF(H8="","",H8)</f>
        <v>2</v>
      </c>
      <c r="H10" s="243"/>
      <c r="I10" s="244"/>
      <c r="J10" s="245"/>
      <c r="K10" s="116">
        <v>0</v>
      </c>
      <c r="L10" s="117" t="s">
        <v>120</v>
      </c>
      <c r="M10" s="118">
        <v>0</v>
      </c>
      <c r="N10" s="253"/>
      <c r="O10" s="254"/>
      <c r="P10" s="255"/>
      <c r="Q10" s="237"/>
      <c r="R10" s="237"/>
      <c r="S10" s="237"/>
      <c r="T10" s="237"/>
    </row>
    <row r="11" spans="1:25" s="8" customFormat="1" ht="15.75" customHeight="1">
      <c r="A11" s="238" t="s">
        <v>66</v>
      </c>
      <c r="B11" s="111"/>
      <c r="C11" s="107" t="str">
        <f>IF(B12="","",IF(B12&gt;D12,"○",IF(B12&lt;D12,"×",IF(B12=D12,"△"))))</f>
        <v>△</v>
      </c>
      <c r="D11" s="108"/>
      <c r="E11" s="112"/>
      <c r="F11" s="107" t="str">
        <f>IF(E12="","",IF(E12&gt;G12,"○",IF(E12&lt;G12,"×",IF(E12=G12,"△"))))</f>
        <v>○</v>
      </c>
      <c r="G11" s="113"/>
      <c r="H11" s="111"/>
      <c r="I11" s="107" t="str">
        <f>IF(H12="","",IF(H12&gt;J12,"○",IF(H12&lt;J12,"×",IF(H12=J12,"△"))))</f>
        <v>△</v>
      </c>
      <c r="J11" s="108"/>
      <c r="K11" s="246"/>
      <c r="L11" s="247"/>
      <c r="M11" s="247"/>
      <c r="N11" s="250">
        <v>5</v>
      </c>
      <c r="O11" s="251"/>
      <c r="P11" s="252"/>
      <c r="Q11" s="236">
        <f>IF(Y11="*",B12+H12+E12,"")</f>
        <v>3</v>
      </c>
      <c r="R11" s="236">
        <f>IF(Y11="*",D12+G12+J12,"")</f>
        <v>1</v>
      </c>
      <c r="S11" s="236">
        <v>2</v>
      </c>
      <c r="T11" s="236">
        <v>2</v>
      </c>
      <c r="V11" s="8">
        <f>COUNTIF(A11:L11,"○")</f>
        <v>1</v>
      </c>
      <c r="W11" s="8">
        <f>COUNTIF(A11:L11,"×")</f>
        <v>0</v>
      </c>
      <c r="X11" s="8">
        <f>COUNTIF(A11:L11,"△")</f>
        <v>2</v>
      </c>
      <c r="Y11" s="8" t="str">
        <f>IF(COUNT(A12:L12)=6,"*","")</f>
        <v>*</v>
      </c>
    </row>
    <row r="12" spans="1:20" s="8" customFormat="1" ht="15.75" customHeight="1">
      <c r="A12" s="239"/>
      <c r="B12" s="106">
        <f>IF(M6="","",M6)</f>
        <v>1</v>
      </c>
      <c r="C12" s="109" t="s">
        <v>120</v>
      </c>
      <c r="D12" s="110">
        <f>IF(K6="","",K6)</f>
        <v>1</v>
      </c>
      <c r="E12" s="106">
        <f>IF(M8="","",M8)</f>
        <v>2</v>
      </c>
      <c r="F12" s="109" t="s">
        <v>120</v>
      </c>
      <c r="G12" s="110">
        <f>IF(K8="","",K8)</f>
        <v>0</v>
      </c>
      <c r="H12" s="106">
        <f>IF(M10="","",M10)</f>
        <v>0</v>
      </c>
      <c r="I12" s="109" t="s">
        <v>120</v>
      </c>
      <c r="J12" s="110">
        <f>IF(K10="","",K10)</f>
        <v>0</v>
      </c>
      <c r="K12" s="248"/>
      <c r="L12" s="249"/>
      <c r="M12" s="249"/>
      <c r="N12" s="253"/>
      <c r="O12" s="254"/>
      <c r="P12" s="255"/>
      <c r="Q12" s="237"/>
      <c r="R12" s="237"/>
      <c r="S12" s="237"/>
      <c r="T12" s="237"/>
    </row>
    <row r="13" spans="1:20" ht="14.25" customHeight="1">
      <c r="A13" s="25"/>
      <c r="K13" s="259"/>
      <c r="L13" s="259"/>
      <c r="M13" s="259"/>
      <c r="N13" s="259"/>
      <c r="O13" s="259"/>
      <c r="P13" s="259"/>
      <c r="Q13" s="259"/>
      <c r="R13" s="259"/>
      <c r="S13" s="259"/>
      <c r="T13" s="259"/>
    </row>
    <row r="14" spans="1:20" ht="30" customHeight="1">
      <c r="A14" s="260" t="s">
        <v>2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</row>
    <row r="15" spans="1:20" s="8" customFormat="1" ht="30" customHeight="1">
      <c r="A15" s="26"/>
      <c r="B15" s="261" t="str">
        <f>A16</f>
        <v>星陵ＪＳＣ</v>
      </c>
      <c r="C15" s="262"/>
      <c r="D15" s="263"/>
      <c r="E15" s="261" t="str">
        <f>A18</f>
        <v>富山北部</v>
      </c>
      <c r="F15" s="262"/>
      <c r="G15" s="263"/>
      <c r="H15" s="261" t="str">
        <f>A20</f>
        <v>富山中部</v>
      </c>
      <c r="I15" s="262"/>
      <c r="J15" s="263"/>
      <c r="K15" s="261" t="str">
        <f>A22</f>
        <v>魚津</v>
      </c>
      <c r="L15" s="262"/>
      <c r="M15" s="263"/>
      <c r="N15" s="256" t="s">
        <v>115</v>
      </c>
      <c r="O15" s="257"/>
      <c r="P15" s="258"/>
      <c r="Q15" s="105" t="s">
        <v>116</v>
      </c>
      <c r="R15" s="105" t="s">
        <v>117</v>
      </c>
      <c r="S15" s="105" t="s">
        <v>118</v>
      </c>
      <c r="T15" s="105" t="s">
        <v>119</v>
      </c>
    </row>
    <row r="16" spans="1:25" s="8" customFormat="1" ht="15" customHeight="1">
      <c r="A16" s="42" t="s">
        <v>183</v>
      </c>
      <c r="B16" s="264"/>
      <c r="C16" s="247"/>
      <c r="D16" s="247"/>
      <c r="E16" s="111"/>
      <c r="F16" s="107" t="str">
        <f>IF(E17="","",IF(E17&gt;G17,"○",IF(E17&lt;G17,"×",IF(E17=G17,"△"))))</f>
        <v>△</v>
      </c>
      <c r="G16" s="108"/>
      <c r="H16" s="112"/>
      <c r="I16" s="107" t="str">
        <f>IF(H17="","",IF(H17&gt;J17,"○",IF(H17&lt;J17,"×",IF(H17=J17,"△"))))</f>
        <v>×</v>
      </c>
      <c r="J16" s="113"/>
      <c r="K16" s="114"/>
      <c r="L16" s="107" t="str">
        <f>IF(K17="","",IF(K17&gt;M17,"○",IF(K17&lt;M17,"×",IF(K17=M17,"△"))))</f>
        <v>×</v>
      </c>
      <c r="M16" s="115"/>
      <c r="N16" s="250">
        <v>1</v>
      </c>
      <c r="O16" s="251"/>
      <c r="P16" s="252"/>
      <c r="Q16" s="236">
        <v>1</v>
      </c>
      <c r="R16" s="236">
        <v>3</v>
      </c>
      <c r="S16" s="236">
        <v>-2</v>
      </c>
      <c r="T16" s="236">
        <v>4</v>
      </c>
      <c r="V16" s="8">
        <f>COUNTIF(A16:L16,"○")</f>
        <v>0</v>
      </c>
      <c r="W16" s="8">
        <f>COUNTIF(A16:L16,"×")</f>
        <v>2</v>
      </c>
      <c r="X16" s="8">
        <f>COUNTIF(A16:L16,"△")</f>
        <v>1</v>
      </c>
      <c r="Y16" s="8">
        <f>IF(COUNT(A17:L17)=6,"*","")</f>
      </c>
    </row>
    <row r="17" spans="1:20" s="8" customFormat="1" ht="15" customHeight="1">
      <c r="A17" s="27" t="s">
        <v>101</v>
      </c>
      <c r="B17" s="249"/>
      <c r="C17" s="249"/>
      <c r="D17" s="249"/>
      <c r="E17" s="106">
        <v>1</v>
      </c>
      <c r="F17" s="109" t="s">
        <v>120</v>
      </c>
      <c r="G17" s="110">
        <v>1</v>
      </c>
      <c r="H17" s="125" t="s">
        <v>189</v>
      </c>
      <c r="I17" s="126" t="s">
        <v>120</v>
      </c>
      <c r="J17" s="127" t="s">
        <v>190</v>
      </c>
      <c r="K17" s="128">
        <v>0</v>
      </c>
      <c r="L17" s="129" t="s">
        <v>120</v>
      </c>
      <c r="M17" s="130">
        <v>1</v>
      </c>
      <c r="N17" s="253"/>
      <c r="O17" s="254"/>
      <c r="P17" s="255"/>
      <c r="Q17" s="237"/>
      <c r="R17" s="237"/>
      <c r="S17" s="237"/>
      <c r="T17" s="237"/>
    </row>
    <row r="18" spans="1:25" s="8" customFormat="1" ht="15" customHeight="1">
      <c r="A18" s="236" t="s">
        <v>59</v>
      </c>
      <c r="B18" s="111"/>
      <c r="C18" s="107" t="str">
        <f>IF(B19="","",IF(B19&gt;D19,"○",IF(B19&lt;D19,"×",IF(B19=D19,"△"))))</f>
        <v>△</v>
      </c>
      <c r="D18" s="108"/>
      <c r="E18" s="264"/>
      <c r="F18" s="247"/>
      <c r="G18" s="247"/>
      <c r="H18" s="111"/>
      <c r="I18" s="107" t="str">
        <f>IF(H19="","",IF(H19&gt;J19,"○",IF(H19&lt;J19,"×",IF(H19=J19,"△"))))</f>
        <v>○</v>
      </c>
      <c r="J18" s="108"/>
      <c r="K18" s="114"/>
      <c r="L18" s="107" t="str">
        <f>IF(K19="","",IF(K19&gt;M19,"○",IF(K19&lt;M19,"×",IF(K19=M19,"△"))))</f>
        <v>○</v>
      </c>
      <c r="M18" s="115"/>
      <c r="N18" s="250">
        <v>7</v>
      </c>
      <c r="O18" s="251"/>
      <c r="P18" s="252"/>
      <c r="Q18" s="236">
        <v>6</v>
      </c>
      <c r="R18" s="236">
        <v>1</v>
      </c>
      <c r="S18" s="236">
        <v>5</v>
      </c>
      <c r="T18" s="236">
        <v>1</v>
      </c>
      <c r="V18" s="8">
        <f>COUNTIF(A18:L18,"○")</f>
        <v>2</v>
      </c>
      <c r="W18" s="8">
        <f>COUNTIF(A18:L18,"×")</f>
        <v>0</v>
      </c>
      <c r="X18" s="8">
        <f>COUNTIF(A18:L18,"△")</f>
        <v>1</v>
      </c>
      <c r="Y18" s="8">
        <f>IF(COUNT(A19:L19)=6,"*","")</f>
      </c>
    </row>
    <row r="19" spans="1:20" s="8" customFormat="1" ht="15" customHeight="1">
      <c r="A19" s="237"/>
      <c r="B19" s="122">
        <f>IF(G17="","",G17)</f>
        <v>1</v>
      </c>
      <c r="C19" s="123" t="s">
        <v>120</v>
      </c>
      <c r="D19" s="124">
        <f>IF(E17="","",E17)</f>
        <v>1</v>
      </c>
      <c r="E19" s="265"/>
      <c r="F19" s="249"/>
      <c r="G19" s="249"/>
      <c r="H19" s="119" t="s">
        <v>193</v>
      </c>
      <c r="I19" s="120" t="s">
        <v>120</v>
      </c>
      <c r="J19" s="121" t="s">
        <v>194</v>
      </c>
      <c r="K19" s="128">
        <v>2</v>
      </c>
      <c r="L19" s="129" t="s">
        <v>120</v>
      </c>
      <c r="M19" s="130">
        <v>0</v>
      </c>
      <c r="N19" s="253"/>
      <c r="O19" s="254"/>
      <c r="P19" s="255"/>
      <c r="Q19" s="237"/>
      <c r="R19" s="237"/>
      <c r="S19" s="237"/>
      <c r="T19" s="237"/>
    </row>
    <row r="20" spans="1:25" s="8" customFormat="1" ht="15" customHeight="1">
      <c r="A20" s="236" t="s">
        <v>65</v>
      </c>
      <c r="B20" s="111"/>
      <c r="C20" s="107" t="str">
        <f>IF(B21="","",IF(B21&gt;D21,"○",IF(B21&lt;D21,"×",IF(B21=D21,"△"))))</f>
        <v>○</v>
      </c>
      <c r="D20" s="108"/>
      <c r="E20" s="111"/>
      <c r="F20" s="107" t="str">
        <f>IF(E21="","",IF(E21&gt;G21,"○",IF(E21&lt;G21,"×",IF(E21=G21,"△"))))</f>
        <v>×</v>
      </c>
      <c r="G20" s="108"/>
      <c r="H20" s="240"/>
      <c r="I20" s="241"/>
      <c r="J20" s="242"/>
      <c r="K20" s="114"/>
      <c r="L20" s="107" t="str">
        <f>IF(K21="","",IF(K21&gt;M21,"○",IF(K21&lt;M21,"×",IF(K21=M21,"△"))))</f>
        <v>△</v>
      </c>
      <c r="M20" s="115"/>
      <c r="N20" s="250">
        <v>4</v>
      </c>
      <c r="O20" s="251"/>
      <c r="P20" s="252"/>
      <c r="Q20" s="236">
        <v>2</v>
      </c>
      <c r="R20" s="236">
        <v>4</v>
      </c>
      <c r="S20" s="236">
        <v>-2</v>
      </c>
      <c r="T20" s="236">
        <v>3</v>
      </c>
      <c r="V20" s="8">
        <f>COUNTIF(A20:L20,"○")</f>
        <v>1</v>
      </c>
      <c r="W20" s="8">
        <f>COUNTIF(A20:L20,"×")</f>
        <v>1</v>
      </c>
      <c r="X20" s="8">
        <f>COUNTIF(A20:L20,"△")</f>
        <v>1</v>
      </c>
      <c r="Y20" s="8">
        <f>IF(COUNT(A21:L21)=6,"*","")</f>
      </c>
    </row>
    <row r="21" spans="1:20" s="8" customFormat="1" ht="15" customHeight="1">
      <c r="A21" s="237"/>
      <c r="B21" s="122" t="str">
        <f>IF(J17="","",J17)</f>
        <v>1</v>
      </c>
      <c r="C21" s="123" t="s">
        <v>120</v>
      </c>
      <c r="D21" s="124" t="str">
        <f>IF(H17="","",H17)</f>
        <v>0</v>
      </c>
      <c r="E21" s="122" t="str">
        <f>IF(J19="","",J19)</f>
        <v>０</v>
      </c>
      <c r="F21" s="123" t="s">
        <v>120</v>
      </c>
      <c r="G21" s="124" t="str">
        <f>IF(H19="","",H19)</f>
        <v>３</v>
      </c>
      <c r="H21" s="243"/>
      <c r="I21" s="244"/>
      <c r="J21" s="245"/>
      <c r="K21" s="116">
        <v>1</v>
      </c>
      <c r="L21" s="117" t="s">
        <v>120</v>
      </c>
      <c r="M21" s="118">
        <v>1</v>
      </c>
      <c r="N21" s="253"/>
      <c r="O21" s="254"/>
      <c r="P21" s="255"/>
      <c r="Q21" s="237"/>
      <c r="R21" s="237"/>
      <c r="S21" s="237"/>
      <c r="T21" s="237"/>
    </row>
    <row r="22" spans="1:25" s="8" customFormat="1" ht="15" customHeight="1">
      <c r="A22" s="236" t="s">
        <v>61</v>
      </c>
      <c r="B22" s="111"/>
      <c r="C22" s="107" t="str">
        <f>IF(B23="","",IF(B23&gt;D23,"○",IF(B23&lt;D23,"×",IF(B23=D23,"△"))))</f>
        <v>○</v>
      </c>
      <c r="D22" s="108"/>
      <c r="E22" s="112"/>
      <c r="F22" s="107" t="str">
        <f>IF(E23="","",IF(E23&gt;G23,"○",IF(E23&lt;G23,"×",IF(E23=G23,"△"))))</f>
        <v>×</v>
      </c>
      <c r="G22" s="113"/>
      <c r="H22" s="111"/>
      <c r="I22" s="107" t="str">
        <f>IF(H23="","",IF(H23&gt;J23,"○",IF(H23&lt;J23,"×",IF(H23=J23,"△"))))</f>
        <v>△</v>
      </c>
      <c r="J22" s="108"/>
      <c r="K22" s="246"/>
      <c r="L22" s="247"/>
      <c r="M22" s="247"/>
      <c r="N22" s="250">
        <v>4</v>
      </c>
      <c r="O22" s="251"/>
      <c r="P22" s="252"/>
      <c r="Q22" s="236">
        <f>IF(Y22="*",B23+H23+E23,"")</f>
        <v>2</v>
      </c>
      <c r="R22" s="236">
        <f>IF(Y22="*",D23+G23+J23,"")</f>
        <v>3</v>
      </c>
      <c r="S22" s="236">
        <v>-1</v>
      </c>
      <c r="T22" s="236">
        <v>2</v>
      </c>
      <c r="V22" s="8">
        <f>COUNTIF(A22:L22,"○")</f>
        <v>1</v>
      </c>
      <c r="W22" s="8">
        <f>COUNTIF(A22:L22,"×")</f>
        <v>1</v>
      </c>
      <c r="X22" s="8">
        <f>COUNTIF(A22:L22,"△")</f>
        <v>1</v>
      </c>
      <c r="Y22" s="8" t="str">
        <f>IF(COUNT(A23:L23)=6,"*","")</f>
        <v>*</v>
      </c>
    </row>
    <row r="23" spans="1:20" s="8" customFormat="1" ht="15" customHeight="1">
      <c r="A23" s="237"/>
      <c r="B23" s="106">
        <f>IF(M17="","",M17)</f>
        <v>1</v>
      </c>
      <c r="C23" s="109" t="s">
        <v>120</v>
      </c>
      <c r="D23" s="110">
        <f>IF(K17="","",K17)</f>
        <v>0</v>
      </c>
      <c r="E23" s="106">
        <f>IF(M19="","",M19)</f>
        <v>0</v>
      </c>
      <c r="F23" s="109" t="s">
        <v>120</v>
      </c>
      <c r="G23" s="110">
        <f>IF(K19="","",K19)</f>
        <v>2</v>
      </c>
      <c r="H23" s="106">
        <f>IF(M21="","",M21)</f>
        <v>1</v>
      </c>
      <c r="I23" s="109" t="s">
        <v>120</v>
      </c>
      <c r="J23" s="110">
        <f>IF(K21="","",K21)</f>
        <v>1</v>
      </c>
      <c r="K23" s="248"/>
      <c r="L23" s="249"/>
      <c r="M23" s="249"/>
      <c r="N23" s="253"/>
      <c r="O23" s="254"/>
      <c r="P23" s="255"/>
      <c r="Q23" s="237"/>
      <c r="R23" s="237"/>
      <c r="S23" s="237"/>
      <c r="T23" s="237"/>
    </row>
    <row r="24" spans="1:20" ht="12" customHeight="1">
      <c r="A24" s="25"/>
      <c r="K24" s="259"/>
      <c r="L24" s="259"/>
      <c r="M24" s="259"/>
      <c r="N24" s="259"/>
      <c r="O24" s="259"/>
      <c r="P24" s="259"/>
      <c r="Q24" s="259"/>
      <c r="R24" s="259"/>
      <c r="S24" s="259"/>
      <c r="T24" s="259"/>
    </row>
    <row r="25" spans="1:20" ht="30" customHeight="1">
      <c r="A25" s="260" t="s">
        <v>1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</row>
    <row r="26" spans="1:20" s="8" customFormat="1" ht="30" customHeight="1">
      <c r="A26" s="26"/>
      <c r="B26" s="261" t="str">
        <f>A27</f>
        <v>ＷｉｎｇｓＦＣ</v>
      </c>
      <c r="C26" s="262"/>
      <c r="D26" s="263"/>
      <c r="E26" s="261" t="str">
        <f>A29</f>
        <v>富山西部</v>
      </c>
      <c r="F26" s="262"/>
      <c r="G26" s="263"/>
      <c r="H26" s="261" t="str">
        <f>A31</f>
        <v>黒部下新川</v>
      </c>
      <c r="I26" s="262"/>
      <c r="J26" s="263"/>
      <c r="K26" s="261" t="str">
        <f>A33</f>
        <v>上婦負</v>
      </c>
      <c r="L26" s="262"/>
      <c r="M26" s="263"/>
      <c r="N26" s="256" t="s">
        <v>115</v>
      </c>
      <c r="O26" s="257"/>
      <c r="P26" s="258"/>
      <c r="Q26" s="105" t="s">
        <v>116</v>
      </c>
      <c r="R26" s="105" t="s">
        <v>117</v>
      </c>
      <c r="S26" s="105" t="s">
        <v>118</v>
      </c>
      <c r="T26" s="105" t="s">
        <v>119</v>
      </c>
    </row>
    <row r="27" spans="1:25" s="8" customFormat="1" ht="15" customHeight="1">
      <c r="A27" s="42" t="s">
        <v>181</v>
      </c>
      <c r="B27" s="264"/>
      <c r="C27" s="247"/>
      <c r="D27" s="247"/>
      <c r="E27" s="111"/>
      <c r="F27" s="107" t="str">
        <f>IF(E28="","",IF(E28&gt;G28,"○",IF(E28&lt;G28,"×",IF(E28=G28,"△"))))</f>
        <v>×</v>
      </c>
      <c r="G27" s="108"/>
      <c r="H27" s="112"/>
      <c r="I27" s="107" t="str">
        <f>IF(H28="","",IF(H28&gt;J28,"○",IF(H28&lt;J28,"×",IF(H28=J28,"△"))))</f>
        <v>○</v>
      </c>
      <c r="J27" s="113"/>
      <c r="K27" s="114"/>
      <c r="L27" s="107" t="str">
        <f>IF(K28="","",IF(K28&gt;M28,"○",IF(K28&lt;M28,"×",IF(K28=M28,"△"))))</f>
        <v>×</v>
      </c>
      <c r="M27" s="115"/>
      <c r="N27" s="250">
        <v>3</v>
      </c>
      <c r="O27" s="251"/>
      <c r="P27" s="252"/>
      <c r="Q27" s="236">
        <v>1</v>
      </c>
      <c r="R27" s="236">
        <v>6</v>
      </c>
      <c r="S27" s="236">
        <v>-5</v>
      </c>
      <c r="T27" s="236">
        <v>4</v>
      </c>
      <c r="V27" s="8">
        <f>COUNTIF(B27:M27,"○")</f>
        <v>1</v>
      </c>
      <c r="W27" s="8">
        <f>COUNTIF(B27:M27,"×")</f>
        <v>2</v>
      </c>
      <c r="X27" s="8">
        <f>COUNTIF(B27:M27,"△")</f>
        <v>0</v>
      </c>
      <c r="Y27" s="8">
        <f>IF(COUNT(B28:M28)=6,"*","")</f>
      </c>
    </row>
    <row r="28" spans="1:20" s="47" customFormat="1" ht="15" customHeight="1">
      <c r="A28" s="27" t="s">
        <v>140</v>
      </c>
      <c r="B28" s="249"/>
      <c r="C28" s="249"/>
      <c r="D28" s="249"/>
      <c r="E28" s="106">
        <v>0</v>
      </c>
      <c r="F28" s="109" t="s">
        <v>120</v>
      </c>
      <c r="G28" s="110">
        <v>2</v>
      </c>
      <c r="H28" s="125" t="s">
        <v>186</v>
      </c>
      <c r="I28" s="126" t="s">
        <v>120</v>
      </c>
      <c r="J28" s="127" t="s">
        <v>185</v>
      </c>
      <c r="K28" s="128">
        <v>0</v>
      </c>
      <c r="L28" s="129" t="s">
        <v>120</v>
      </c>
      <c r="M28" s="130">
        <v>4</v>
      </c>
      <c r="N28" s="253"/>
      <c r="O28" s="254"/>
      <c r="P28" s="255"/>
      <c r="Q28" s="237"/>
      <c r="R28" s="237"/>
      <c r="S28" s="237"/>
      <c r="T28" s="237"/>
    </row>
    <row r="29" spans="1:25" s="47" customFormat="1" ht="15" customHeight="1">
      <c r="A29" s="268" t="s">
        <v>64</v>
      </c>
      <c r="B29" s="111"/>
      <c r="C29" s="107" t="str">
        <f>IF(B30="","",IF(B30&gt;D30,"○",IF(B30&lt;D30,"×",IF(B30=D30,"△"))))</f>
        <v>○</v>
      </c>
      <c r="D29" s="108"/>
      <c r="E29" s="264"/>
      <c r="F29" s="247"/>
      <c r="G29" s="247"/>
      <c r="H29" s="111"/>
      <c r="I29" s="107" t="str">
        <f>IF(H30="","",IF(H30&gt;J30,"○",IF(H30&lt;J30,"×",IF(H30=J30,"△"))))</f>
        <v>×</v>
      </c>
      <c r="J29" s="108"/>
      <c r="K29" s="114"/>
      <c r="L29" s="107" t="str">
        <f>IF(K30="","",IF(K30&gt;M30,"○",IF(K30&lt;M30,"×",IF(K30=M30,"△"))))</f>
        <v>×</v>
      </c>
      <c r="M29" s="115"/>
      <c r="N29" s="250">
        <v>3</v>
      </c>
      <c r="O29" s="251"/>
      <c r="P29" s="252"/>
      <c r="Q29" s="236">
        <v>3</v>
      </c>
      <c r="R29" s="236">
        <v>4</v>
      </c>
      <c r="S29" s="236">
        <v>-1</v>
      </c>
      <c r="T29" s="236">
        <v>3</v>
      </c>
      <c r="V29" s="8">
        <f>COUNTIF(B29:M29,"○")</f>
        <v>1</v>
      </c>
      <c r="W29" s="8">
        <f>COUNTIF(B29:M29,"×")</f>
        <v>2</v>
      </c>
      <c r="X29" s="8">
        <f>COUNTIF(B29:M29,"△")</f>
        <v>0</v>
      </c>
      <c r="Y29" s="8">
        <f>IF(COUNT(B30:M30)=6,"*","")</f>
      </c>
    </row>
    <row r="30" spans="1:20" s="47" customFormat="1" ht="15" customHeight="1">
      <c r="A30" s="269"/>
      <c r="B30" s="122">
        <f>IF(G28="","",G28)</f>
        <v>2</v>
      </c>
      <c r="C30" s="123" t="s">
        <v>120</v>
      </c>
      <c r="D30" s="124">
        <f>IF(E28="","",E28)</f>
        <v>0</v>
      </c>
      <c r="E30" s="265"/>
      <c r="F30" s="249"/>
      <c r="G30" s="249"/>
      <c r="H30" s="119" t="s">
        <v>189</v>
      </c>
      <c r="I30" s="120" t="s">
        <v>120</v>
      </c>
      <c r="J30" s="121" t="s">
        <v>187</v>
      </c>
      <c r="K30" s="128">
        <v>1</v>
      </c>
      <c r="L30" s="129" t="s">
        <v>120</v>
      </c>
      <c r="M30" s="130">
        <v>2</v>
      </c>
      <c r="N30" s="253"/>
      <c r="O30" s="254"/>
      <c r="P30" s="255"/>
      <c r="Q30" s="237"/>
      <c r="R30" s="237"/>
      <c r="S30" s="237"/>
      <c r="T30" s="237"/>
    </row>
    <row r="31" spans="1:25" s="47" customFormat="1" ht="15" customHeight="1">
      <c r="A31" s="268" t="s">
        <v>141</v>
      </c>
      <c r="B31" s="111"/>
      <c r="C31" s="107" t="str">
        <f>IF(B32="","",IF(B32&gt;D32,"○",IF(B32&lt;D32,"×",IF(B32=D32,"△"))))</f>
        <v>×</v>
      </c>
      <c r="D31" s="108"/>
      <c r="E31" s="111"/>
      <c r="F31" s="107" t="str">
        <f>IF(E32="","",IF(E32&gt;G32,"○",IF(E32&lt;G32,"×",IF(E32=G32,"△"))))</f>
        <v>○</v>
      </c>
      <c r="G31" s="108"/>
      <c r="H31" s="240"/>
      <c r="I31" s="241"/>
      <c r="J31" s="242"/>
      <c r="K31" s="114"/>
      <c r="L31" s="107" t="str">
        <f>IF(K32="","",IF(K32&gt;M32,"○",IF(K32&lt;M32,"×",IF(K32=M32,"△"))))</f>
        <v>×</v>
      </c>
      <c r="M31" s="115"/>
      <c r="N31" s="250">
        <v>3</v>
      </c>
      <c r="O31" s="251"/>
      <c r="P31" s="252"/>
      <c r="Q31" s="236">
        <v>2</v>
      </c>
      <c r="R31" s="236">
        <v>2</v>
      </c>
      <c r="S31" s="236">
        <v>0</v>
      </c>
      <c r="T31" s="236">
        <v>2</v>
      </c>
      <c r="V31" s="8">
        <f>COUNTIF(B31:M31,"○")</f>
        <v>1</v>
      </c>
      <c r="W31" s="8">
        <f>COUNTIF(B31:M31,"×")</f>
        <v>2</v>
      </c>
      <c r="X31" s="8">
        <f>COUNTIF(B31:M31,"△")</f>
        <v>0</v>
      </c>
      <c r="Y31" s="8">
        <f>IF(COUNT(B32:M32)=6,"*","")</f>
      </c>
    </row>
    <row r="32" spans="1:20" s="47" customFormat="1" ht="15" customHeight="1">
      <c r="A32" s="269"/>
      <c r="B32" s="122" t="str">
        <f>IF(J28="","",J28)</f>
        <v>０</v>
      </c>
      <c r="C32" s="123" t="s">
        <v>120</v>
      </c>
      <c r="D32" s="124" t="str">
        <f>IF(H28="","",H28)</f>
        <v>１</v>
      </c>
      <c r="E32" s="122" t="str">
        <f>IF(J30="","",J30)</f>
        <v>2</v>
      </c>
      <c r="F32" s="123" t="s">
        <v>120</v>
      </c>
      <c r="G32" s="124" t="str">
        <f>IF(H30="","",H30)</f>
        <v>0</v>
      </c>
      <c r="H32" s="243"/>
      <c r="I32" s="244"/>
      <c r="J32" s="245"/>
      <c r="K32" s="116">
        <v>0</v>
      </c>
      <c r="L32" s="117" t="s">
        <v>120</v>
      </c>
      <c r="M32" s="118">
        <v>1</v>
      </c>
      <c r="N32" s="253"/>
      <c r="O32" s="254"/>
      <c r="P32" s="255"/>
      <c r="Q32" s="237"/>
      <c r="R32" s="237"/>
      <c r="S32" s="237"/>
      <c r="T32" s="237"/>
    </row>
    <row r="33" spans="1:25" s="47" customFormat="1" ht="15" customHeight="1">
      <c r="A33" s="268" t="s">
        <v>68</v>
      </c>
      <c r="B33" s="111"/>
      <c r="C33" s="107" t="str">
        <f>IF(B34="","",IF(B34&gt;D34,"○",IF(B34&lt;D34,"×",IF(B34=D34,"△"))))</f>
        <v>○</v>
      </c>
      <c r="D33" s="108"/>
      <c r="E33" s="112"/>
      <c r="F33" s="107" t="str">
        <f>IF(E34="","",IF(E34&gt;G34,"○",IF(E34&lt;G34,"×",IF(E34=G34,"△"))))</f>
        <v>○</v>
      </c>
      <c r="G33" s="113"/>
      <c r="H33" s="111"/>
      <c r="I33" s="107" t="str">
        <f>IF(H34="","",IF(H34&gt;J34,"○",IF(H34&lt;J34,"×",IF(H34=J34,"△"))))</f>
        <v>○</v>
      </c>
      <c r="J33" s="108"/>
      <c r="K33" s="246"/>
      <c r="L33" s="247"/>
      <c r="M33" s="247"/>
      <c r="N33" s="250">
        <f>IF(Y33="*",V33*3+X33,"")</f>
        <v>9</v>
      </c>
      <c r="O33" s="251"/>
      <c r="P33" s="252"/>
      <c r="Q33" s="236">
        <v>7</v>
      </c>
      <c r="R33" s="236">
        <v>1</v>
      </c>
      <c r="S33" s="236">
        <f>IF(Y33="*",Q33-R33,"")</f>
        <v>6</v>
      </c>
      <c r="T33" s="236">
        <v>1</v>
      </c>
      <c r="V33" s="8">
        <f>COUNTIF(B33:M33,"○")</f>
        <v>3</v>
      </c>
      <c r="W33" s="8">
        <f>COUNTIF(B33:M33,"×")</f>
        <v>0</v>
      </c>
      <c r="X33" s="8">
        <f>COUNTIF(B33:M33,"△")</f>
        <v>0</v>
      </c>
      <c r="Y33" s="8" t="str">
        <f>IF(COUNT(B34:M34)=6,"*","")</f>
        <v>*</v>
      </c>
    </row>
    <row r="34" spans="1:20" s="47" customFormat="1" ht="15" customHeight="1">
      <c r="A34" s="269"/>
      <c r="B34" s="106">
        <f>IF(M28="","",M28)</f>
        <v>4</v>
      </c>
      <c r="C34" s="109" t="s">
        <v>120</v>
      </c>
      <c r="D34" s="110">
        <f>IF(K28="","",K28)</f>
        <v>0</v>
      </c>
      <c r="E34" s="106">
        <f>IF(M30="","",M30)</f>
        <v>2</v>
      </c>
      <c r="F34" s="109" t="s">
        <v>120</v>
      </c>
      <c r="G34" s="110">
        <f>IF(K30="","",K30)</f>
        <v>1</v>
      </c>
      <c r="H34" s="106">
        <f>IF(M32="","",M32)</f>
        <v>1</v>
      </c>
      <c r="I34" s="109" t="s">
        <v>120</v>
      </c>
      <c r="J34" s="110">
        <f>IF(K32="","",K32)</f>
        <v>0</v>
      </c>
      <c r="K34" s="248"/>
      <c r="L34" s="249"/>
      <c r="M34" s="249"/>
      <c r="N34" s="253"/>
      <c r="O34" s="254"/>
      <c r="P34" s="255"/>
      <c r="Q34" s="237"/>
      <c r="R34" s="237"/>
      <c r="S34" s="237"/>
      <c r="T34" s="237"/>
    </row>
    <row r="35" ht="12" customHeight="1">
      <c r="A35" s="25"/>
    </row>
    <row r="36" spans="1:20" ht="30" customHeight="1">
      <c r="A36" s="260" t="s">
        <v>0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</row>
    <row r="37" spans="1:20" s="8" customFormat="1" ht="30" customHeight="1">
      <c r="A37" s="26"/>
      <c r="B37" s="272" t="str">
        <f>A38</f>
        <v>アローズキッズU-11</v>
      </c>
      <c r="C37" s="273"/>
      <c r="D37" s="274"/>
      <c r="E37" s="261" t="str">
        <f>A40</f>
        <v>滑川中新川</v>
      </c>
      <c r="F37" s="262"/>
      <c r="G37" s="263"/>
      <c r="H37" s="261" t="str">
        <f>A42</f>
        <v>射水</v>
      </c>
      <c r="I37" s="262"/>
      <c r="J37" s="263"/>
      <c r="K37" s="261" t="str">
        <f>A44</f>
        <v>富山南部</v>
      </c>
      <c r="L37" s="262"/>
      <c r="M37" s="263"/>
      <c r="N37" s="256" t="s">
        <v>115</v>
      </c>
      <c r="O37" s="257"/>
      <c r="P37" s="258"/>
      <c r="Q37" s="105" t="s">
        <v>116</v>
      </c>
      <c r="R37" s="105" t="s">
        <v>117</v>
      </c>
      <c r="S37" s="105" t="s">
        <v>118</v>
      </c>
      <c r="T37" s="105" t="s">
        <v>119</v>
      </c>
    </row>
    <row r="38" spans="1:25" s="47" customFormat="1" ht="15" customHeight="1">
      <c r="A38" s="270" t="s">
        <v>142</v>
      </c>
      <c r="B38" s="264"/>
      <c r="C38" s="247"/>
      <c r="D38" s="247"/>
      <c r="E38" s="111"/>
      <c r="F38" s="107" t="str">
        <f>IF(E39="","",IF(E39&gt;G39,"○",IF(E39&lt;G39,"×",IF(E39=G39,"△"))))</f>
        <v>×</v>
      </c>
      <c r="G38" s="108"/>
      <c r="H38" s="112"/>
      <c r="I38" s="107" t="str">
        <f>IF(H39="","",IF(H39&gt;J39,"○",IF(H39&lt;J39,"×",IF(H39=J39,"△"))))</f>
        <v>○</v>
      </c>
      <c r="J38" s="113"/>
      <c r="K38" s="114"/>
      <c r="L38" s="107" t="str">
        <f>IF(K39="","",IF(K39&gt;M39,"○",IF(K39&lt;M39,"×",IF(K39=M39,"△"))))</f>
        <v>×</v>
      </c>
      <c r="M38" s="115"/>
      <c r="N38" s="250">
        <v>3</v>
      </c>
      <c r="O38" s="251"/>
      <c r="P38" s="252"/>
      <c r="Q38" s="266">
        <v>4</v>
      </c>
      <c r="R38" s="266">
        <v>6</v>
      </c>
      <c r="S38" s="266">
        <v>-2</v>
      </c>
      <c r="T38" s="268" t="s">
        <v>193</v>
      </c>
      <c r="V38" s="8">
        <f>COUNTIF(B38:M38,"○")</f>
        <v>1</v>
      </c>
      <c r="W38" s="8">
        <f>COUNTIF(B38:M38,"×")</f>
        <v>2</v>
      </c>
      <c r="X38" s="8">
        <f>COUNTIF(B38:M38,"△")</f>
        <v>0</v>
      </c>
      <c r="Y38" s="8">
        <f>IF(COUNT(B39:M39)=6,"*","")</f>
      </c>
    </row>
    <row r="39" spans="1:20" s="47" customFormat="1" ht="15" customHeight="1">
      <c r="A39" s="271"/>
      <c r="B39" s="249"/>
      <c r="C39" s="249"/>
      <c r="D39" s="249"/>
      <c r="E39" s="106">
        <v>1</v>
      </c>
      <c r="F39" s="109" t="s">
        <v>120</v>
      </c>
      <c r="G39" s="110">
        <v>2</v>
      </c>
      <c r="H39" s="125" t="s">
        <v>187</v>
      </c>
      <c r="I39" s="126" t="s">
        <v>120</v>
      </c>
      <c r="J39" s="127" t="s">
        <v>190</v>
      </c>
      <c r="K39" s="128">
        <v>1</v>
      </c>
      <c r="L39" s="129" t="s">
        <v>120</v>
      </c>
      <c r="M39" s="130">
        <v>3</v>
      </c>
      <c r="N39" s="253"/>
      <c r="O39" s="254"/>
      <c r="P39" s="255"/>
      <c r="Q39" s="267"/>
      <c r="R39" s="267"/>
      <c r="S39" s="267"/>
      <c r="T39" s="269"/>
    </row>
    <row r="40" spans="1:25" s="47" customFormat="1" ht="15" customHeight="1">
      <c r="A40" s="268" t="s">
        <v>143</v>
      </c>
      <c r="B40" s="111"/>
      <c r="C40" s="107" t="str">
        <f>IF(B41="","",IF(B41&gt;D41,"○",IF(B41&lt;D41,"×",IF(B41=D41,"△"))))</f>
        <v>○</v>
      </c>
      <c r="D40" s="108"/>
      <c r="E40" s="264"/>
      <c r="F40" s="247"/>
      <c r="G40" s="247"/>
      <c r="H40" s="111"/>
      <c r="I40" s="107" t="str">
        <f>IF(H41="","",IF(H41&gt;J41,"○",IF(H41&lt;J41,"×",IF(H41=J41,"△"))))</f>
        <v>○</v>
      </c>
      <c r="J40" s="108"/>
      <c r="K40" s="114"/>
      <c r="L40" s="107" t="str">
        <f>IF(K41="","",IF(K41&gt;M41,"○",IF(K41&lt;M41,"×",IF(K41=M41,"△"))))</f>
        <v>○</v>
      </c>
      <c r="M40" s="115"/>
      <c r="N40" s="250">
        <v>9</v>
      </c>
      <c r="O40" s="251"/>
      <c r="P40" s="252"/>
      <c r="Q40" s="266">
        <v>7</v>
      </c>
      <c r="R40" s="266">
        <v>1</v>
      </c>
      <c r="S40" s="266">
        <v>6</v>
      </c>
      <c r="T40" s="268" t="s">
        <v>195</v>
      </c>
      <c r="V40" s="8">
        <f>COUNTIF(B40:M40,"○")</f>
        <v>3</v>
      </c>
      <c r="W40" s="8">
        <f>COUNTIF(B40:M40,"×")</f>
        <v>0</v>
      </c>
      <c r="X40" s="8">
        <f>COUNTIF(B40:M40,"△")</f>
        <v>0</v>
      </c>
      <c r="Y40" s="8">
        <f>IF(COUNT(B41:M41)=6,"*","")</f>
      </c>
    </row>
    <row r="41" spans="1:20" s="47" customFormat="1" ht="15" customHeight="1">
      <c r="A41" s="269"/>
      <c r="B41" s="122">
        <f>IF(G39="","",G39)</f>
        <v>2</v>
      </c>
      <c r="C41" s="123" t="s">
        <v>120</v>
      </c>
      <c r="D41" s="124">
        <f>IF(E39="","",E39)</f>
        <v>1</v>
      </c>
      <c r="E41" s="265"/>
      <c r="F41" s="249"/>
      <c r="G41" s="249"/>
      <c r="H41" s="119" t="s">
        <v>195</v>
      </c>
      <c r="I41" s="120" t="s">
        <v>120</v>
      </c>
      <c r="J41" s="121" t="s">
        <v>194</v>
      </c>
      <c r="K41" s="128">
        <v>4</v>
      </c>
      <c r="L41" s="129" t="s">
        <v>120</v>
      </c>
      <c r="M41" s="130">
        <v>0</v>
      </c>
      <c r="N41" s="253"/>
      <c r="O41" s="254"/>
      <c r="P41" s="255"/>
      <c r="Q41" s="267"/>
      <c r="R41" s="267"/>
      <c r="S41" s="267"/>
      <c r="T41" s="269"/>
    </row>
    <row r="42" spans="1:25" s="47" customFormat="1" ht="15" customHeight="1">
      <c r="A42" s="268" t="s">
        <v>60</v>
      </c>
      <c r="B42" s="111"/>
      <c r="C42" s="107" t="str">
        <f>IF(B43="","",IF(B43&gt;D43,"○",IF(B43&lt;D43,"×",IF(B43=D43,"△"))))</f>
        <v>×</v>
      </c>
      <c r="D42" s="108"/>
      <c r="E42" s="111"/>
      <c r="F42" s="107" t="str">
        <f>IF(E43="","",IF(E43&gt;G43,"○",IF(E43&lt;G43,"×",IF(E43=G43,"△"))))</f>
        <v>×</v>
      </c>
      <c r="G42" s="108"/>
      <c r="H42" s="240"/>
      <c r="I42" s="241"/>
      <c r="J42" s="242"/>
      <c r="K42" s="114"/>
      <c r="L42" s="107" t="str">
        <f>IF(K43="","",IF(K43&gt;M43,"○",IF(K43&lt;M43,"×",IF(K43=M43,"△"))))</f>
        <v>△</v>
      </c>
      <c r="M42" s="115"/>
      <c r="N42" s="250">
        <v>1</v>
      </c>
      <c r="O42" s="251"/>
      <c r="P42" s="252"/>
      <c r="Q42" s="266">
        <v>3</v>
      </c>
      <c r="R42" s="266">
        <v>5</v>
      </c>
      <c r="S42" s="266">
        <v>-2</v>
      </c>
      <c r="T42" s="268" t="s">
        <v>196</v>
      </c>
      <c r="V42" s="8">
        <f>COUNTIF(B42:M42,"○")</f>
        <v>0</v>
      </c>
      <c r="W42" s="8">
        <f>COUNTIF(B42:M42,"×")</f>
        <v>2</v>
      </c>
      <c r="X42" s="8">
        <f>COUNTIF(B42:M42,"△")</f>
        <v>1</v>
      </c>
      <c r="Y42" s="8">
        <f>IF(COUNT(B43:M43)=6,"*","")</f>
      </c>
    </row>
    <row r="43" spans="1:20" s="47" customFormat="1" ht="15" customHeight="1">
      <c r="A43" s="269"/>
      <c r="B43" s="122" t="str">
        <f>IF(J39="","",J39)</f>
        <v>1</v>
      </c>
      <c r="C43" s="123" t="s">
        <v>120</v>
      </c>
      <c r="D43" s="124" t="str">
        <f>IF(H39="","",H39)</f>
        <v>2</v>
      </c>
      <c r="E43" s="122" t="str">
        <f>IF(J41="","",J41)</f>
        <v>０</v>
      </c>
      <c r="F43" s="123" t="s">
        <v>120</v>
      </c>
      <c r="G43" s="124" t="str">
        <f>IF(H41="","",H41)</f>
        <v>１</v>
      </c>
      <c r="H43" s="243"/>
      <c r="I43" s="244"/>
      <c r="J43" s="245"/>
      <c r="K43" s="116">
        <v>2</v>
      </c>
      <c r="L43" s="117" t="s">
        <v>120</v>
      </c>
      <c r="M43" s="118">
        <v>2</v>
      </c>
      <c r="N43" s="253"/>
      <c r="O43" s="254"/>
      <c r="P43" s="255"/>
      <c r="Q43" s="267"/>
      <c r="R43" s="267"/>
      <c r="S43" s="267"/>
      <c r="T43" s="269"/>
    </row>
    <row r="44" spans="1:25" s="47" customFormat="1" ht="15" customHeight="1">
      <c r="A44" s="268" t="s">
        <v>62</v>
      </c>
      <c r="B44" s="111"/>
      <c r="C44" s="107" t="str">
        <f>IF(B45="","",IF(B45&gt;D45,"○",IF(B45&lt;D45,"×",IF(B45=D45,"△"))))</f>
        <v>○</v>
      </c>
      <c r="D44" s="108"/>
      <c r="E44" s="112"/>
      <c r="F44" s="107" t="str">
        <f>IF(E45="","",IF(E45&gt;G45,"○",IF(E45&lt;G45,"×",IF(E45=G45,"△"))))</f>
        <v>×</v>
      </c>
      <c r="G44" s="113"/>
      <c r="H44" s="111"/>
      <c r="I44" s="107" t="str">
        <f>IF(H45="","",IF(H45&gt;J45,"○",IF(H45&lt;J45,"×",IF(H45=J45,"△"))))</f>
        <v>△</v>
      </c>
      <c r="J44" s="108"/>
      <c r="K44" s="246"/>
      <c r="L44" s="247"/>
      <c r="M44" s="247"/>
      <c r="N44" s="250">
        <f>IF(Y44="*",V44*3+X44,"")</f>
        <v>4</v>
      </c>
      <c r="O44" s="251"/>
      <c r="P44" s="252"/>
      <c r="Q44" s="266">
        <v>5</v>
      </c>
      <c r="R44" s="266">
        <v>7</v>
      </c>
      <c r="S44" s="266">
        <f>IF(Y44="*",Q44-R44,"")</f>
        <v>-2</v>
      </c>
      <c r="T44" s="268" t="s">
        <v>197</v>
      </c>
      <c r="V44" s="8">
        <f>COUNTIF(B44:M44,"○")</f>
        <v>1</v>
      </c>
      <c r="W44" s="8">
        <f>COUNTIF(B44:M44,"×")</f>
        <v>1</v>
      </c>
      <c r="X44" s="8">
        <f>COUNTIF(B44:M44,"△")</f>
        <v>1</v>
      </c>
      <c r="Y44" s="8" t="str">
        <f>IF(COUNT(B45:M45)=6,"*","")</f>
        <v>*</v>
      </c>
    </row>
    <row r="45" spans="1:20" s="47" customFormat="1" ht="15" customHeight="1">
      <c r="A45" s="269"/>
      <c r="B45" s="106">
        <f>IF(M39="","",M39)</f>
        <v>3</v>
      </c>
      <c r="C45" s="109" t="s">
        <v>120</v>
      </c>
      <c r="D45" s="110">
        <f>IF(K39="","",K39)</f>
        <v>1</v>
      </c>
      <c r="E45" s="106">
        <f>IF(M41="","",M41)</f>
        <v>0</v>
      </c>
      <c r="F45" s="109" t="s">
        <v>120</v>
      </c>
      <c r="G45" s="110">
        <f>IF(K41="","",K41)</f>
        <v>4</v>
      </c>
      <c r="H45" s="106">
        <f>IF(M43="","",M43)</f>
        <v>2</v>
      </c>
      <c r="I45" s="109" t="s">
        <v>120</v>
      </c>
      <c r="J45" s="110">
        <f>IF(K43="","",K43)</f>
        <v>2</v>
      </c>
      <c r="K45" s="248"/>
      <c r="L45" s="249"/>
      <c r="M45" s="249"/>
      <c r="N45" s="253"/>
      <c r="O45" s="254"/>
      <c r="P45" s="255"/>
      <c r="Q45" s="267"/>
      <c r="R45" s="267"/>
      <c r="S45" s="267"/>
      <c r="T45" s="269"/>
    </row>
    <row r="46" ht="12.75" customHeight="1"/>
    <row r="47" ht="12.75" customHeight="1"/>
    <row r="48" spans="1:20" s="8" customFormat="1" ht="19.5" customHeight="1">
      <c r="A48"/>
      <c r="B48"/>
      <c r="C48"/>
      <c r="D48"/>
      <c r="E48"/>
      <c r="F48"/>
      <c r="G48"/>
      <c r="H48"/>
      <c r="I48"/>
      <c r="J48"/>
      <c r="K48" s="46"/>
      <c r="L48" s="46"/>
      <c r="M48" s="46"/>
      <c r="N48"/>
      <c r="O48"/>
      <c r="P48"/>
      <c r="Q48"/>
      <c r="R48"/>
      <c r="S48"/>
      <c r="T48"/>
    </row>
    <row r="49" spans="1:20" s="8" customFormat="1" ht="12.75" customHeight="1">
      <c r="A49"/>
      <c r="B49"/>
      <c r="C49"/>
      <c r="D49"/>
      <c r="E49"/>
      <c r="F49"/>
      <c r="G49"/>
      <c r="H49"/>
      <c r="I49"/>
      <c r="J49"/>
      <c r="K49" s="46"/>
      <c r="L49" s="46"/>
      <c r="M49" s="46"/>
      <c r="N49"/>
      <c r="O49"/>
      <c r="P49"/>
      <c r="Q49"/>
      <c r="R49"/>
      <c r="S49"/>
      <c r="T49"/>
    </row>
    <row r="50" spans="1:20" s="8" customFormat="1" ht="12.75" customHeight="1">
      <c r="A50"/>
      <c r="B50"/>
      <c r="C50"/>
      <c r="D50"/>
      <c r="E50"/>
      <c r="F50"/>
      <c r="G50"/>
      <c r="H50"/>
      <c r="I50"/>
      <c r="J50"/>
      <c r="K50" s="46"/>
      <c r="L50" s="46"/>
      <c r="M50" s="46"/>
      <c r="N50"/>
      <c r="O50"/>
      <c r="P50"/>
      <c r="Q50"/>
      <c r="R50"/>
      <c r="S50"/>
      <c r="T50"/>
    </row>
    <row r="51" spans="1:20" s="8" customFormat="1" ht="12.75" customHeight="1">
      <c r="A51"/>
      <c r="B51"/>
      <c r="C51"/>
      <c r="D51"/>
      <c r="E51"/>
      <c r="F51"/>
      <c r="G51"/>
      <c r="H51"/>
      <c r="I51"/>
      <c r="J51"/>
      <c r="K51" s="46"/>
      <c r="L51" s="46"/>
      <c r="M51" s="46"/>
      <c r="N51"/>
      <c r="O51"/>
      <c r="P51"/>
      <c r="Q51"/>
      <c r="R51"/>
      <c r="S51"/>
      <c r="T51"/>
    </row>
    <row r="52" spans="1:20" s="8" customFormat="1" ht="12.75" customHeight="1">
      <c r="A52"/>
      <c r="B52"/>
      <c r="C52"/>
      <c r="D52"/>
      <c r="E52"/>
      <c r="F52"/>
      <c r="G52"/>
      <c r="H52"/>
      <c r="I52"/>
      <c r="J52"/>
      <c r="K52" s="46"/>
      <c r="L52" s="46"/>
      <c r="M52" s="46"/>
      <c r="N52"/>
      <c r="O52"/>
      <c r="P52"/>
      <c r="Q52"/>
      <c r="R52"/>
      <c r="S52"/>
      <c r="T52"/>
    </row>
    <row r="53" spans="1:20" s="8" customFormat="1" ht="12.75" customHeight="1">
      <c r="A53"/>
      <c r="B53"/>
      <c r="C53"/>
      <c r="D53"/>
      <c r="E53"/>
      <c r="F53"/>
      <c r="G53"/>
      <c r="H53"/>
      <c r="I53"/>
      <c r="J53"/>
      <c r="K53" s="46"/>
      <c r="L53" s="46"/>
      <c r="M53" s="46"/>
      <c r="N53"/>
      <c r="O53"/>
      <c r="P53"/>
      <c r="Q53"/>
      <c r="R53"/>
      <c r="S53"/>
      <c r="T53"/>
    </row>
    <row r="54" ht="12.75" customHeight="1"/>
    <row r="55" ht="12.75" customHeight="1"/>
    <row r="56" spans="1:20" s="8" customFormat="1" ht="19.5" customHeight="1">
      <c r="A56"/>
      <c r="B56"/>
      <c r="C56"/>
      <c r="D56"/>
      <c r="E56"/>
      <c r="F56"/>
      <c r="G56"/>
      <c r="H56"/>
      <c r="I56"/>
      <c r="J56"/>
      <c r="K56" s="46"/>
      <c r="L56" s="46"/>
      <c r="M56" s="46"/>
      <c r="N56"/>
      <c r="O56"/>
      <c r="P56"/>
      <c r="Q56"/>
      <c r="R56"/>
      <c r="S56"/>
      <c r="T56"/>
    </row>
    <row r="57" spans="1:20" s="11" customFormat="1" ht="12.75" customHeight="1">
      <c r="A57"/>
      <c r="B57"/>
      <c r="C57"/>
      <c r="D57"/>
      <c r="E57"/>
      <c r="F57"/>
      <c r="G57"/>
      <c r="H57"/>
      <c r="I57"/>
      <c r="J57"/>
      <c r="K57" s="46"/>
      <c r="L57" s="46"/>
      <c r="M57" s="46"/>
      <c r="N57"/>
      <c r="O57"/>
      <c r="P57"/>
      <c r="Q57"/>
      <c r="R57"/>
      <c r="S57"/>
      <c r="T57"/>
    </row>
    <row r="58" spans="1:20" s="8" customFormat="1" ht="12.75" customHeight="1">
      <c r="A58"/>
      <c r="B58"/>
      <c r="C58"/>
      <c r="D58"/>
      <c r="E58"/>
      <c r="F58"/>
      <c r="G58"/>
      <c r="H58"/>
      <c r="I58"/>
      <c r="J58"/>
      <c r="K58" s="46"/>
      <c r="L58" s="46"/>
      <c r="M58" s="46"/>
      <c r="N58"/>
      <c r="O58"/>
      <c r="P58"/>
      <c r="Q58"/>
      <c r="R58"/>
      <c r="S58"/>
      <c r="T58"/>
    </row>
    <row r="59" spans="1:20" s="8" customFormat="1" ht="12.75" customHeight="1">
      <c r="A59"/>
      <c r="B59"/>
      <c r="C59"/>
      <c r="D59"/>
      <c r="E59"/>
      <c r="F59"/>
      <c r="G59"/>
      <c r="H59"/>
      <c r="I59"/>
      <c r="J59"/>
      <c r="K59" s="46"/>
      <c r="L59" s="46"/>
      <c r="M59" s="46"/>
      <c r="N59"/>
      <c r="O59"/>
      <c r="P59"/>
      <c r="Q59"/>
      <c r="R59"/>
      <c r="S59"/>
      <c r="T59"/>
    </row>
    <row r="60" spans="1:20" s="8" customFormat="1" ht="12.75" customHeight="1">
      <c r="A60"/>
      <c r="B60"/>
      <c r="C60"/>
      <c r="D60"/>
      <c r="E60"/>
      <c r="F60"/>
      <c r="G60"/>
      <c r="H60"/>
      <c r="I60"/>
      <c r="J60"/>
      <c r="K60" s="46"/>
      <c r="L60" s="46"/>
      <c r="M60" s="46"/>
      <c r="N60"/>
      <c r="O60"/>
      <c r="P60"/>
      <c r="Q60"/>
      <c r="R60"/>
      <c r="S60"/>
      <c r="T60"/>
    </row>
    <row r="61" spans="1:20" s="8" customFormat="1" ht="12.75" customHeight="1">
      <c r="A61"/>
      <c r="B61"/>
      <c r="C61"/>
      <c r="D61"/>
      <c r="E61"/>
      <c r="F61"/>
      <c r="G61"/>
      <c r="H61"/>
      <c r="I61"/>
      <c r="J61"/>
      <c r="K61" s="46"/>
      <c r="L61" s="46"/>
      <c r="M61" s="46"/>
      <c r="N61"/>
      <c r="O61"/>
      <c r="P61"/>
      <c r="Q61"/>
      <c r="R61"/>
      <c r="S61"/>
      <c r="T61"/>
    </row>
    <row r="62" ht="12.75" customHeight="1"/>
    <row r="63" ht="12.75" customHeight="1"/>
    <row r="64" spans="1:20" s="8" customFormat="1" ht="19.5" customHeight="1">
      <c r="A64"/>
      <c r="B64"/>
      <c r="C64"/>
      <c r="D64"/>
      <c r="E64"/>
      <c r="F64"/>
      <c r="G64"/>
      <c r="H64"/>
      <c r="I64"/>
      <c r="J64"/>
      <c r="K64" s="46"/>
      <c r="L64" s="46"/>
      <c r="M64" s="46"/>
      <c r="N64"/>
      <c r="O64"/>
      <c r="P64"/>
      <c r="Q64"/>
      <c r="R64"/>
      <c r="S64"/>
      <c r="T64"/>
    </row>
    <row r="65" spans="1:20" s="8" customFormat="1" ht="12.75" customHeight="1">
      <c r="A65"/>
      <c r="B65"/>
      <c r="C65"/>
      <c r="D65"/>
      <c r="E65"/>
      <c r="F65"/>
      <c r="G65"/>
      <c r="H65"/>
      <c r="I65"/>
      <c r="J65"/>
      <c r="K65" s="46"/>
      <c r="L65" s="46"/>
      <c r="M65" s="46"/>
      <c r="N65"/>
      <c r="O65"/>
      <c r="P65"/>
      <c r="Q65"/>
      <c r="R65"/>
      <c r="S65"/>
      <c r="T65"/>
    </row>
    <row r="66" spans="1:20" s="8" customFormat="1" ht="12.75" customHeight="1">
      <c r="A66"/>
      <c r="B66"/>
      <c r="C66"/>
      <c r="D66"/>
      <c r="E66"/>
      <c r="F66"/>
      <c r="G66"/>
      <c r="H66"/>
      <c r="I66"/>
      <c r="J66"/>
      <c r="K66" s="46"/>
      <c r="L66" s="46"/>
      <c r="M66" s="46"/>
      <c r="N66"/>
      <c r="O66"/>
      <c r="P66"/>
      <c r="Q66"/>
      <c r="R66"/>
      <c r="S66"/>
      <c r="T66"/>
    </row>
    <row r="67" spans="1:20" s="8" customFormat="1" ht="12.75" customHeight="1">
      <c r="A67"/>
      <c r="B67"/>
      <c r="C67"/>
      <c r="D67"/>
      <c r="E67"/>
      <c r="F67"/>
      <c r="G67"/>
      <c r="H67"/>
      <c r="I67"/>
      <c r="J67"/>
      <c r="K67" s="46"/>
      <c r="L67" s="46"/>
      <c r="M67" s="46"/>
      <c r="N67"/>
      <c r="O67"/>
      <c r="P67"/>
      <c r="Q67"/>
      <c r="R67"/>
      <c r="S67"/>
      <c r="T67"/>
    </row>
    <row r="68" spans="1:20" s="8" customFormat="1" ht="12.75" customHeight="1">
      <c r="A68"/>
      <c r="B68"/>
      <c r="C68"/>
      <c r="D68"/>
      <c r="E68"/>
      <c r="F68"/>
      <c r="G68"/>
      <c r="H68"/>
      <c r="I68"/>
      <c r="J68"/>
      <c r="K68" s="46"/>
      <c r="L68" s="46"/>
      <c r="M68" s="46"/>
      <c r="N68"/>
      <c r="O68"/>
      <c r="P68"/>
      <c r="Q68"/>
      <c r="R68"/>
      <c r="S68"/>
      <c r="T68"/>
    </row>
    <row r="69" spans="1:20" s="8" customFormat="1" ht="12.75" customHeight="1">
      <c r="A69"/>
      <c r="B69"/>
      <c r="C69"/>
      <c r="D69"/>
      <c r="E69"/>
      <c r="F69"/>
      <c r="G69"/>
      <c r="H69"/>
      <c r="I69"/>
      <c r="J69"/>
      <c r="K69" s="46"/>
      <c r="L69" s="46"/>
      <c r="M69" s="46"/>
      <c r="N69"/>
      <c r="O69"/>
      <c r="P69"/>
      <c r="Q69"/>
      <c r="R69"/>
      <c r="S69"/>
      <c r="T69"/>
    </row>
    <row r="70" ht="12.75" customHeight="1"/>
    <row r="71" ht="12.75" customHeight="1"/>
    <row r="72" spans="1:20" s="8" customFormat="1" ht="19.5" customHeight="1">
      <c r="A72"/>
      <c r="B72"/>
      <c r="C72"/>
      <c r="D72"/>
      <c r="E72"/>
      <c r="F72"/>
      <c r="G72"/>
      <c r="H72"/>
      <c r="I72"/>
      <c r="J72"/>
      <c r="K72" s="46"/>
      <c r="L72" s="46"/>
      <c r="M72" s="46"/>
      <c r="N72"/>
      <c r="O72"/>
      <c r="P72"/>
      <c r="Q72"/>
      <c r="R72"/>
      <c r="S72"/>
      <c r="T72"/>
    </row>
    <row r="73" spans="1:20" s="8" customFormat="1" ht="12.75" customHeight="1">
      <c r="A73"/>
      <c r="B73"/>
      <c r="C73"/>
      <c r="D73"/>
      <c r="E73"/>
      <c r="F73"/>
      <c r="G73"/>
      <c r="H73"/>
      <c r="I73"/>
      <c r="J73"/>
      <c r="K73" s="46"/>
      <c r="L73" s="46"/>
      <c r="M73" s="46"/>
      <c r="N73"/>
      <c r="O73"/>
      <c r="P73"/>
      <c r="Q73"/>
      <c r="R73"/>
      <c r="S73"/>
      <c r="T73"/>
    </row>
    <row r="74" spans="1:20" s="8" customFormat="1" ht="12.75" customHeight="1">
      <c r="A74"/>
      <c r="B74"/>
      <c r="C74"/>
      <c r="D74"/>
      <c r="E74"/>
      <c r="F74"/>
      <c r="G74"/>
      <c r="H74"/>
      <c r="I74"/>
      <c r="J74"/>
      <c r="K74" s="46"/>
      <c r="L74" s="46"/>
      <c r="M74" s="46"/>
      <c r="N74"/>
      <c r="O74"/>
      <c r="P74"/>
      <c r="Q74"/>
      <c r="R74"/>
      <c r="S74"/>
      <c r="T74"/>
    </row>
    <row r="75" spans="1:20" s="8" customFormat="1" ht="12.75" customHeight="1">
      <c r="A75"/>
      <c r="B75"/>
      <c r="C75"/>
      <c r="D75"/>
      <c r="E75"/>
      <c r="F75"/>
      <c r="G75"/>
      <c r="H75"/>
      <c r="I75"/>
      <c r="J75"/>
      <c r="K75" s="46"/>
      <c r="L75" s="46"/>
      <c r="M75" s="46"/>
      <c r="N75"/>
      <c r="O75"/>
      <c r="P75"/>
      <c r="Q75"/>
      <c r="R75"/>
      <c r="S75"/>
      <c r="T75"/>
    </row>
    <row r="76" spans="1:20" s="8" customFormat="1" ht="12.75" customHeight="1">
      <c r="A76"/>
      <c r="B76"/>
      <c r="C76"/>
      <c r="D76"/>
      <c r="E76"/>
      <c r="F76"/>
      <c r="G76"/>
      <c r="H76"/>
      <c r="I76"/>
      <c r="J76"/>
      <c r="K76" s="46"/>
      <c r="L76" s="46"/>
      <c r="M76" s="46"/>
      <c r="N76"/>
      <c r="O76"/>
      <c r="P76"/>
      <c r="Q76"/>
      <c r="R76"/>
      <c r="S76"/>
      <c r="T76"/>
    </row>
    <row r="77" spans="1:20" s="8" customFormat="1" ht="12.75" customHeight="1">
      <c r="A77"/>
      <c r="B77"/>
      <c r="C77"/>
      <c r="D77"/>
      <c r="E77"/>
      <c r="F77"/>
      <c r="G77"/>
      <c r="H77"/>
      <c r="I77"/>
      <c r="J77"/>
      <c r="K77" s="46"/>
      <c r="L77" s="46"/>
      <c r="M77" s="46"/>
      <c r="N77"/>
      <c r="O77"/>
      <c r="P77"/>
      <c r="Q77"/>
      <c r="R77"/>
      <c r="S77"/>
      <c r="T77"/>
    </row>
    <row r="78" ht="12.75" customHeight="1"/>
    <row r="79" ht="12.75" customHeight="1"/>
    <row r="80" spans="1:20" s="8" customFormat="1" ht="19.5" customHeight="1">
      <c r="A80"/>
      <c r="B80"/>
      <c r="C80"/>
      <c r="D80"/>
      <c r="E80"/>
      <c r="F80"/>
      <c r="G80"/>
      <c r="H80"/>
      <c r="I80"/>
      <c r="J80"/>
      <c r="K80" s="46"/>
      <c r="L80" s="46"/>
      <c r="M80" s="46"/>
      <c r="N80"/>
      <c r="O80"/>
      <c r="P80"/>
      <c r="Q80"/>
      <c r="R80"/>
      <c r="S80"/>
      <c r="T80"/>
    </row>
    <row r="81" spans="1:20" s="8" customFormat="1" ht="12.75" customHeight="1">
      <c r="A81"/>
      <c r="B81"/>
      <c r="C81"/>
      <c r="D81"/>
      <c r="E81"/>
      <c r="F81"/>
      <c r="G81"/>
      <c r="H81"/>
      <c r="I81"/>
      <c r="J81"/>
      <c r="K81" s="46"/>
      <c r="L81" s="46"/>
      <c r="M81" s="46"/>
      <c r="N81"/>
      <c r="O81"/>
      <c r="P81"/>
      <c r="Q81"/>
      <c r="R81"/>
      <c r="S81"/>
      <c r="T81"/>
    </row>
    <row r="82" spans="1:20" s="8" customFormat="1" ht="12.75" customHeight="1">
      <c r="A82"/>
      <c r="B82"/>
      <c r="C82"/>
      <c r="D82"/>
      <c r="E82"/>
      <c r="F82"/>
      <c r="G82"/>
      <c r="H82"/>
      <c r="I82"/>
      <c r="J82"/>
      <c r="K82" s="46"/>
      <c r="L82" s="46"/>
      <c r="M82" s="46"/>
      <c r="N82"/>
      <c r="O82"/>
      <c r="P82"/>
      <c r="Q82"/>
      <c r="R82"/>
      <c r="S82"/>
      <c r="T82"/>
    </row>
    <row r="83" spans="1:20" s="8" customFormat="1" ht="12.75" customHeight="1">
      <c r="A83"/>
      <c r="B83"/>
      <c r="C83"/>
      <c r="D83"/>
      <c r="E83"/>
      <c r="F83"/>
      <c r="G83"/>
      <c r="H83"/>
      <c r="I83"/>
      <c r="J83"/>
      <c r="K83" s="46"/>
      <c r="L83" s="46"/>
      <c r="M83" s="46"/>
      <c r="N83"/>
      <c r="O83"/>
      <c r="P83"/>
      <c r="Q83"/>
      <c r="R83"/>
      <c r="S83"/>
      <c r="T83"/>
    </row>
    <row r="84" spans="1:20" s="8" customFormat="1" ht="12.75" customHeight="1">
      <c r="A84"/>
      <c r="B84"/>
      <c r="C84"/>
      <c r="D84"/>
      <c r="E84"/>
      <c r="F84"/>
      <c r="G84"/>
      <c r="H84"/>
      <c r="I84"/>
      <c r="J84"/>
      <c r="K84" s="46"/>
      <c r="L84" s="46"/>
      <c r="M84" s="46"/>
      <c r="N84"/>
      <c r="O84"/>
      <c r="P84"/>
      <c r="Q84"/>
      <c r="R84"/>
      <c r="S84"/>
      <c r="T84"/>
    </row>
    <row r="85" spans="1:20" s="8" customFormat="1" ht="12.75" customHeight="1">
      <c r="A85"/>
      <c r="B85"/>
      <c r="C85"/>
      <c r="D85"/>
      <c r="E85"/>
      <c r="F85"/>
      <c r="G85"/>
      <c r="H85"/>
      <c r="I85"/>
      <c r="J85"/>
      <c r="K85" s="46"/>
      <c r="L85" s="46"/>
      <c r="M85" s="46"/>
      <c r="N85"/>
      <c r="O85"/>
      <c r="P85"/>
      <c r="Q85"/>
      <c r="R85"/>
      <c r="S85"/>
      <c r="T85"/>
    </row>
    <row r="86" ht="12.75" customHeight="1"/>
    <row r="87" ht="12.75" customHeight="1"/>
    <row r="88" spans="1:20" s="8" customFormat="1" ht="19.5" customHeight="1">
      <c r="A88"/>
      <c r="B88"/>
      <c r="C88"/>
      <c r="D88"/>
      <c r="E88"/>
      <c r="F88"/>
      <c r="G88"/>
      <c r="H88"/>
      <c r="I88"/>
      <c r="J88"/>
      <c r="K88" s="46"/>
      <c r="L88" s="46"/>
      <c r="M88" s="46"/>
      <c r="N88"/>
      <c r="O88"/>
      <c r="P88"/>
      <c r="Q88"/>
      <c r="R88"/>
      <c r="S88"/>
      <c r="T88"/>
    </row>
    <row r="89" spans="1:20" s="8" customFormat="1" ht="12.75" customHeight="1">
      <c r="A89"/>
      <c r="B89"/>
      <c r="C89"/>
      <c r="D89"/>
      <c r="E89"/>
      <c r="F89"/>
      <c r="G89"/>
      <c r="H89"/>
      <c r="I89"/>
      <c r="J89"/>
      <c r="K89" s="46"/>
      <c r="L89" s="46"/>
      <c r="M89" s="46"/>
      <c r="N89"/>
      <c r="O89"/>
      <c r="P89"/>
      <c r="Q89"/>
      <c r="R89"/>
      <c r="S89"/>
      <c r="T89"/>
    </row>
    <row r="90" spans="1:20" s="8" customFormat="1" ht="12.75" customHeight="1">
      <c r="A90"/>
      <c r="B90"/>
      <c r="C90"/>
      <c r="D90"/>
      <c r="E90"/>
      <c r="F90"/>
      <c r="G90"/>
      <c r="H90"/>
      <c r="I90"/>
      <c r="J90"/>
      <c r="K90" s="46"/>
      <c r="L90" s="46"/>
      <c r="M90" s="46"/>
      <c r="N90"/>
      <c r="O90"/>
      <c r="P90"/>
      <c r="Q90"/>
      <c r="R90"/>
      <c r="S90"/>
      <c r="T90"/>
    </row>
    <row r="91" spans="1:20" s="8" customFormat="1" ht="12.75" customHeight="1">
      <c r="A91"/>
      <c r="B91"/>
      <c r="C91"/>
      <c r="D91"/>
      <c r="E91"/>
      <c r="F91"/>
      <c r="G91"/>
      <c r="H91"/>
      <c r="I91"/>
      <c r="J91"/>
      <c r="K91" s="46"/>
      <c r="L91" s="46"/>
      <c r="M91" s="46"/>
      <c r="N91"/>
      <c r="O91"/>
      <c r="P91"/>
      <c r="Q91"/>
      <c r="R91"/>
      <c r="S91"/>
      <c r="T91"/>
    </row>
    <row r="92" spans="1:20" s="8" customFormat="1" ht="12.75" customHeight="1">
      <c r="A92"/>
      <c r="B92"/>
      <c r="C92"/>
      <c r="D92"/>
      <c r="E92"/>
      <c r="F92"/>
      <c r="G92"/>
      <c r="H92"/>
      <c r="I92"/>
      <c r="J92"/>
      <c r="K92" s="46"/>
      <c r="L92" s="46"/>
      <c r="M92" s="46"/>
      <c r="N92"/>
      <c r="O92"/>
      <c r="P92"/>
      <c r="Q92"/>
      <c r="R92"/>
      <c r="S92"/>
      <c r="T92"/>
    </row>
    <row r="93" spans="1:20" s="8" customFormat="1" ht="12.75" customHeight="1">
      <c r="A93"/>
      <c r="B93"/>
      <c r="C93"/>
      <c r="D93"/>
      <c r="E93"/>
      <c r="F93"/>
      <c r="G93"/>
      <c r="H93"/>
      <c r="I93"/>
      <c r="J93"/>
      <c r="K93" s="46"/>
      <c r="L93" s="46"/>
      <c r="M93" s="46"/>
      <c r="N93"/>
      <c r="O93"/>
      <c r="P93"/>
      <c r="Q93"/>
      <c r="R93"/>
      <c r="S93"/>
      <c r="T93"/>
    </row>
    <row r="94" ht="12.75" customHeight="1"/>
    <row r="95" ht="12.75" customHeight="1"/>
    <row r="96" spans="1:20" s="8" customFormat="1" ht="19.5" customHeight="1">
      <c r="A96"/>
      <c r="B96"/>
      <c r="C96"/>
      <c r="D96"/>
      <c r="E96"/>
      <c r="F96"/>
      <c r="G96"/>
      <c r="H96"/>
      <c r="I96"/>
      <c r="J96"/>
      <c r="K96" s="46"/>
      <c r="L96" s="46"/>
      <c r="M96" s="46"/>
      <c r="N96"/>
      <c r="O96"/>
      <c r="P96"/>
      <c r="Q96"/>
      <c r="R96"/>
      <c r="S96"/>
      <c r="T96"/>
    </row>
    <row r="97" spans="1:20" s="8" customFormat="1" ht="12.75" customHeight="1">
      <c r="A97"/>
      <c r="B97"/>
      <c r="C97"/>
      <c r="D97"/>
      <c r="E97"/>
      <c r="F97"/>
      <c r="G97"/>
      <c r="H97"/>
      <c r="I97"/>
      <c r="J97"/>
      <c r="K97" s="46"/>
      <c r="L97" s="46"/>
      <c r="M97" s="46"/>
      <c r="N97"/>
      <c r="O97"/>
      <c r="P97"/>
      <c r="Q97"/>
      <c r="R97"/>
      <c r="S97"/>
      <c r="T97"/>
    </row>
    <row r="98" spans="1:20" s="8" customFormat="1" ht="12.75" customHeight="1">
      <c r="A98"/>
      <c r="B98"/>
      <c r="C98"/>
      <c r="D98"/>
      <c r="E98"/>
      <c r="F98"/>
      <c r="G98"/>
      <c r="H98"/>
      <c r="I98"/>
      <c r="J98"/>
      <c r="K98" s="46"/>
      <c r="L98" s="46"/>
      <c r="M98" s="46"/>
      <c r="N98"/>
      <c r="O98"/>
      <c r="P98"/>
      <c r="Q98"/>
      <c r="R98"/>
      <c r="S98"/>
      <c r="T98"/>
    </row>
    <row r="99" spans="1:20" s="8" customFormat="1" ht="12.75" customHeight="1">
      <c r="A99"/>
      <c r="B99"/>
      <c r="C99"/>
      <c r="D99"/>
      <c r="E99"/>
      <c r="F99"/>
      <c r="G99"/>
      <c r="H99"/>
      <c r="I99"/>
      <c r="J99"/>
      <c r="K99" s="46"/>
      <c r="L99" s="46"/>
      <c r="M99" s="46"/>
      <c r="N99"/>
      <c r="O99"/>
      <c r="P99"/>
      <c r="Q99"/>
      <c r="R99"/>
      <c r="S99"/>
      <c r="T99"/>
    </row>
    <row r="100" spans="1:20" s="8" customFormat="1" ht="12.75" customHeight="1">
      <c r="A100"/>
      <c r="B100"/>
      <c r="C100"/>
      <c r="D100"/>
      <c r="E100"/>
      <c r="F100"/>
      <c r="G100"/>
      <c r="H100"/>
      <c r="I100"/>
      <c r="J100"/>
      <c r="K100" s="46"/>
      <c r="L100" s="46"/>
      <c r="M100" s="46"/>
      <c r="N100"/>
      <c r="O100"/>
      <c r="P100"/>
      <c r="Q100"/>
      <c r="R100"/>
      <c r="S100"/>
      <c r="T100"/>
    </row>
    <row r="101" spans="1:20" s="8" customFormat="1" ht="12.75" customHeight="1">
      <c r="A101"/>
      <c r="B101"/>
      <c r="C101"/>
      <c r="D101"/>
      <c r="E101"/>
      <c r="F101"/>
      <c r="G101"/>
      <c r="H101"/>
      <c r="I101"/>
      <c r="J101"/>
      <c r="K101" s="46"/>
      <c r="L101" s="46"/>
      <c r="M101" s="46"/>
      <c r="N101"/>
      <c r="O101"/>
      <c r="P101"/>
      <c r="Q101"/>
      <c r="R101"/>
      <c r="S101"/>
      <c r="T101"/>
    </row>
    <row r="102" ht="12.75" customHeight="1"/>
    <row r="103" ht="12.75" customHeight="1"/>
    <row r="104" spans="1:20" s="8" customFormat="1" ht="19.5" customHeight="1">
      <c r="A104"/>
      <c r="B104"/>
      <c r="C104"/>
      <c r="D104"/>
      <c r="E104"/>
      <c r="F104"/>
      <c r="G104"/>
      <c r="H104"/>
      <c r="I104"/>
      <c r="J104"/>
      <c r="K104" s="46"/>
      <c r="L104" s="46"/>
      <c r="M104" s="46"/>
      <c r="N104"/>
      <c r="O104"/>
      <c r="P104"/>
      <c r="Q104"/>
      <c r="R104"/>
      <c r="S104"/>
      <c r="T104"/>
    </row>
    <row r="105" spans="1:20" s="8" customFormat="1" ht="12.75" customHeight="1">
      <c r="A105"/>
      <c r="B105"/>
      <c r="C105"/>
      <c r="D105"/>
      <c r="E105"/>
      <c r="F105"/>
      <c r="G105"/>
      <c r="H105"/>
      <c r="I105"/>
      <c r="J105"/>
      <c r="K105" s="46"/>
      <c r="L105" s="46"/>
      <c r="M105" s="46"/>
      <c r="N105"/>
      <c r="O105"/>
      <c r="P105"/>
      <c r="Q105"/>
      <c r="R105"/>
      <c r="S105"/>
      <c r="T105"/>
    </row>
    <row r="106" spans="1:20" s="8" customFormat="1" ht="12.75" customHeight="1">
      <c r="A106"/>
      <c r="B106"/>
      <c r="C106"/>
      <c r="D106"/>
      <c r="E106"/>
      <c r="F106"/>
      <c r="G106"/>
      <c r="H106"/>
      <c r="I106"/>
      <c r="J106"/>
      <c r="K106" s="46"/>
      <c r="L106" s="46"/>
      <c r="M106" s="46"/>
      <c r="N106"/>
      <c r="O106"/>
      <c r="P106"/>
      <c r="Q106"/>
      <c r="R106"/>
      <c r="S106"/>
      <c r="T106"/>
    </row>
    <row r="107" spans="1:20" s="8" customFormat="1" ht="12.75" customHeight="1">
      <c r="A107"/>
      <c r="B107"/>
      <c r="C107"/>
      <c r="D107"/>
      <c r="E107"/>
      <c r="F107"/>
      <c r="G107"/>
      <c r="H107"/>
      <c r="I107"/>
      <c r="J107"/>
      <c r="K107" s="46"/>
      <c r="L107" s="46"/>
      <c r="M107" s="46"/>
      <c r="N107"/>
      <c r="O107"/>
      <c r="P107"/>
      <c r="Q107"/>
      <c r="R107"/>
      <c r="S107"/>
      <c r="T107"/>
    </row>
    <row r="108" spans="1:20" s="8" customFormat="1" ht="12.75" customHeight="1">
      <c r="A108"/>
      <c r="B108"/>
      <c r="C108"/>
      <c r="D108"/>
      <c r="E108"/>
      <c r="F108"/>
      <c r="G108"/>
      <c r="H108"/>
      <c r="I108"/>
      <c r="J108"/>
      <c r="K108" s="46"/>
      <c r="L108" s="46"/>
      <c r="M108" s="46"/>
      <c r="N108"/>
      <c r="O108"/>
      <c r="P108"/>
      <c r="Q108"/>
      <c r="R108"/>
      <c r="S108"/>
      <c r="T108"/>
    </row>
    <row r="109" spans="1:20" s="8" customFormat="1" ht="12.75" customHeight="1">
      <c r="A109"/>
      <c r="B109"/>
      <c r="C109"/>
      <c r="D109"/>
      <c r="E109"/>
      <c r="F109"/>
      <c r="G109"/>
      <c r="H109"/>
      <c r="I109"/>
      <c r="J109"/>
      <c r="K109" s="46"/>
      <c r="L109" s="46"/>
      <c r="M109" s="46"/>
      <c r="N109"/>
      <c r="O109"/>
      <c r="P109"/>
      <c r="Q109"/>
      <c r="R109"/>
      <c r="S109"/>
      <c r="T109"/>
    </row>
    <row r="110" spans="1:20" s="8" customFormat="1" ht="12.75" customHeight="1">
      <c r="A110"/>
      <c r="B110"/>
      <c r="C110"/>
      <c r="D110"/>
      <c r="E110"/>
      <c r="F110"/>
      <c r="G110"/>
      <c r="H110"/>
      <c r="I110"/>
      <c r="J110"/>
      <c r="K110" s="46"/>
      <c r="L110" s="46"/>
      <c r="M110" s="46"/>
      <c r="N110"/>
      <c r="O110"/>
      <c r="P110"/>
      <c r="Q110"/>
      <c r="R110"/>
      <c r="S110"/>
      <c r="T110"/>
    </row>
    <row r="111" spans="1:20" s="8" customFormat="1" ht="12.75" customHeight="1">
      <c r="A111"/>
      <c r="B111"/>
      <c r="C111"/>
      <c r="D111"/>
      <c r="E111"/>
      <c r="F111"/>
      <c r="G111"/>
      <c r="H111"/>
      <c r="I111"/>
      <c r="J111"/>
      <c r="K111" s="46"/>
      <c r="L111" s="46"/>
      <c r="M111" s="46"/>
      <c r="N111"/>
      <c r="O111"/>
      <c r="P111"/>
      <c r="Q111"/>
      <c r="R111"/>
      <c r="S111"/>
      <c r="T111"/>
    </row>
    <row r="112" spans="1:20" s="8" customFormat="1" ht="12.75" customHeight="1">
      <c r="A112"/>
      <c r="B112"/>
      <c r="C112"/>
      <c r="D112"/>
      <c r="E112"/>
      <c r="F112"/>
      <c r="G112"/>
      <c r="H112"/>
      <c r="I112"/>
      <c r="J112"/>
      <c r="K112" s="46"/>
      <c r="L112" s="46"/>
      <c r="M112" s="46"/>
      <c r="N112"/>
      <c r="O112"/>
      <c r="P112"/>
      <c r="Q112"/>
      <c r="R112"/>
      <c r="S112"/>
      <c r="T112"/>
    </row>
    <row r="113" ht="12.75" customHeight="1"/>
    <row r="114" ht="12.75" customHeight="1"/>
    <row r="115" spans="1:20" s="8" customFormat="1" ht="19.5" customHeight="1">
      <c r="A115"/>
      <c r="B115"/>
      <c r="C115"/>
      <c r="D115"/>
      <c r="E115"/>
      <c r="F115"/>
      <c r="G115"/>
      <c r="H115"/>
      <c r="I115"/>
      <c r="J115"/>
      <c r="K115" s="46"/>
      <c r="L115" s="46"/>
      <c r="M115" s="46"/>
      <c r="N115"/>
      <c r="O115"/>
      <c r="P115"/>
      <c r="Q115"/>
      <c r="R115"/>
      <c r="S115"/>
      <c r="T115"/>
    </row>
    <row r="116" spans="1:20" s="8" customFormat="1" ht="12.75" customHeight="1">
      <c r="A116"/>
      <c r="B116"/>
      <c r="C116"/>
      <c r="D116"/>
      <c r="E116"/>
      <c r="F116"/>
      <c r="G116"/>
      <c r="H116"/>
      <c r="I116"/>
      <c r="J116"/>
      <c r="K116" s="46"/>
      <c r="L116" s="46"/>
      <c r="M116" s="46"/>
      <c r="N116"/>
      <c r="O116"/>
      <c r="P116"/>
      <c r="Q116"/>
      <c r="R116"/>
      <c r="S116"/>
      <c r="T116"/>
    </row>
    <row r="117" spans="1:20" s="8" customFormat="1" ht="12.75" customHeight="1">
      <c r="A117"/>
      <c r="B117"/>
      <c r="C117"/>
      <c r="D117"/>
      <c r="E117"/>
      <c r="F117"/>
      <c r="G117"/>
      <c r="H117"/>
      <c r="I117"/>
      <c r="J117"/>
      <c r="K117" s="46"/>
      <c r="L117" s="46"/>
      <c r="M117" s="46"/>
      <c r="N117"/>
      <c r="O117"/>
      <c r="P117"/>
      <c r="Q117"/>
      <c r="R117"/>
      <c r="S117"/>
      <c r="T117"/>
    </row>
    <row r="118" spans="1:20" s="8" customFormat="1" ht="12.75" customHeight="1">
      <c r="A118"/>
      <c r="B118"/>
      <c r="C118"/>
      <c r="D118"/>
      <c r="E118"/>
      <c r="F118"/>
      <c r="G118"/>
      <c r="H118"/>
      <c r="I118"/>
      <c r="J118"/>
      <c r="K118" s="46"/>
      <c r="L118" s="46"/>
      <c r="M118" s="46"/>
      <c r="N118"/>
      <c r="O118"/>
      <c r="P118"/>
      <c r="Q118"/>
      <c r="R118"/>
      <c r="S118"/>
      <c r="T118"/>
    </row>
    <row r="119" spans="1:20" s="8" customFormat="1" ht="12.75" customHeight="1">
      <c r="A119"/>
      <c r="B119"/>
      <c r="C119"/>
      <c r="D119"/>
      <c r="E119"/>
      <c r="F119"/>
      <c r="G119"/>
      <c r="H119"/>
      <c r="I119"/>
      <c r="J119"/>
      <c r="K119" s="46"/>
      <c r="L119" s="46"/>
      <c r="M119" s="46"/>
      <c r="N119"/>
      <c r="O119"/>
      <c r="P119"/>
      <c r="Q119"/>
      <c r="R119"/>
      <c r="S119"/>
      <c r="T119"/>
    </row>
    <row r="120" spans="1:20" s="8" customFormat="1" ht="12.75" customHeight="1">
      <c r="A120"/>
      <c r="B120"/>
      <c r="C120"/>
      <c r="D120"/>
      <c r="E120"/>
      <c r="F120"/>
      <c r="G120"/>
      <c r="H120"/>
      <c r="I120"/>
      <c r="J120"/>
      <c r="K120" s="46"/>
      <c r="L120" s="46"/>
      <c r="M120" s="46"/>
      <c r="N120"/>
      <c r="O120"/>
      <c r="P120"/>
      <c r="Q120"/>
      <c r="R120"/>
      <c r="S120"/>
      <c r="T120"/>
    </row>
    <row r="121" ht="12.75" customHeight="1"/>
    <row r="122" ht="12.75" customHeight="1"/>
    <row r="123" spans="1:20" s="8" customFormat="1" ht="19.5" customHeight="1">
      <c r="A123"/>
      <c r="B123"/>
      <c r="C123"/>
      <c r="D123"/>
      <c r="E123"/>
      <c r="F123"/>
      <c r="G123"/>
      <c r="H123"/>
      <c r="I123"/>
      <c r="J123"/>
      <c r="K123" s="46"/>
      <c r="L123" s="46"/>
      <c r="M123" s="46"/>
      <c r="N123"/>
      <c r="O123"/>
      <c r="P123"/>
      <c r="Q123"/>
      <c r="R123"/>
      <c r="S123"/>
      <c r="T123"/>
    </row>
    <row r="124" spans="1:20" s="8" customFormat="1" ht="12.75" customHeight="1">
      <c r="A124"/>
      <c r="B124"/>
      <c r="C124"/>
      <c r="D124"/>
      <c r="E124"/>
      <c r="F124"/>
      <c r="G124"/>
      <c r="H124"/>
      <c r="I124"/>
      <c r="J124"/>
      <c r="K124" s="46"/>
      <c r="L124" s="46"/>
      <c r="M124" s="46"/>
      <c r="N124"/>
      <c r="O124"/>
      <c r="P124"/>
      <c r="Q124"/>
      <c r="R124"/>
      <c r="S124"/>
      <c r="T124"/>
    </row>
    <row r="125" spans="1:20" s="8" customFormat="1" ht="12.75" customHeight="1">
      <c r="A125"/>
      <c r="B125"/>
      <c r="C125"/>
      <c r="D125"/>
      <c r="E125"/>
      <c r="F125"/>
      <c r="G125"/>
      <c r="H125"/>
      <c r="I125"/>
      <c r="J125"/>
      <c r="K125" s="46"/>
      <c r="L125" s="46"/>
      <c r="M125" s="46"/>
      <c r="N125"/>
      <c r="O125"/>
      <c r="P125"/>
      <c r="Q125"/>
      <c r="R125"/>
      <c r="S125"/>
      <c r="T125"/>
    </row>
    <row r="126" spans="1:20" s="8" customFormat="1" ht="12.75" customHeight="1">
      <c r="A126"/>
      <c r="B126"/>
      <c r="C126"/>
      <c r="D126"/>
      <c r="E126"/>
      <c r="F126"/>
      <c r="G126"/>
      <c r="H126"/>
      <c r="I126"/>
      <c r="J126"/>
      <c r="K126" s="46"/>
      <c r="L126" s="46"/>
      <c r="M126" s="46"/>
      <c r="N126"/>
      <c r="O126"/>
      <c r="P126"/>
      <c r="Q126"/>
      <c r="R126"/>
      <c r="S126"/>
      <c r="T126"/>
    </row>
    <row r="127" spans="1:20" s="8" customFormat="1" ht="12.75" customHeight="1">
      <c r="A127"/>
      <c r="B127"/>
      <c r="C127"/>
      <c r="D127"/>
      <c r="E127"/>
      <c r="F127"/>
      <c r="G127"/>
      <c r="H127"/>
      <c r="I127"/>
      <c r="J127"/>
      <c r="K127" s="46"/>
      <c r="L127" s="46"/>
      <c r="M127" s="46"/>
      <c r="N127"/>
      <c r="O127"/>
      <c r="P127"/>
      <c r="Q127"/>
      <c r="R127"/>
      <c r="S127"/>
      <c r="T127"/>
    </row>
    <row r="128" spans="1:20" s="8" customFormat="1" ht="12.75" customHeight="1">
      <c r="A128"/>
      <c r="B128"/>
      <c r="C128"/>
      <c r="D128"/>
      <c r="E128"/>
      <c r="F128"/>
      <c r="G128"/>
      <c r="H128"/>
      <c r="I128"/>
      <c r="J128"/>
      <c r="K128" s="46"/>
      <c r="L128" s="46"/>
      <c r="M128" s="46"/>
      <c r="N128"/>
      <c r="O128"/>
      <c r="P128"/>
      <c r="Q128"/>
      <c r="R128"/>
      <c r="S128"/>
      <c r="T128"/>
    </row>
    <row r="129" ht="12.75" customHeight="1"/>
    <row r="130" ht="12.75" customHeight="1"/>
    <row r="131" spans="1:20" s="8" customFormat="1" ht="19.5" customHeight="1">
      <c r="A131"/>
      <c r="B131"/>
      <c r="C131"/>
      <c r="D131"/>
      <c r="E131"/>
      <c r="F131"/>
      <c r="G131"/>
      <c r="H131"/>
      <c r="I131"/>
      <c r="J131"/>
      <c r="K131" s="46"/>
      <c r="L131" s="46"/>
      <c r="M131" s="46"/>
      <c r="N131"/>
      <c r="O131"/>
      <c r="P131"/>
      <c r="Q131"/>
      <c r="R131"/>
      <c r="S131"/>
      <c r="T131"/>
    </row>
    <row r="132" spans="1:20" s="8" customFormat="1" ht="12.75" customHeight="1">
      <c r="A132"/>
      <c r="B132"/>
      <c r="C132"/>
      <c r="D132"/>
      <c r="E132"/>
      <c r="F132"/>
      <c r="G132"/>
      <c r="H132"/>
      <c r="I132"/>
      <c r="J132"/>
      <c r="K132" s="46"/>
      <c r="L132" s="46"/>
      <c r="M132" s="46"/>
      <c r="N132"/>
      <c r="O132"/>
      <c r="P132"/>
      <c r="Q132"/>
      <c r="R132"/>
      <c r="S132"/>
      <c r="T132"/>
    </row>
    <row r="133" spans="1:20" s="8" customFormat="1" ht="12.75" customHeight="1">
      <c r="A133"/>
      <c r="B133"/>
      <c r="C133"/>
      <c r="D133"/>
      <c r="E133"/>
      <c r="F133"/>
      <c r="G133"/>
      <c r="H133"/>
      <c r="I133"/>
      <c r="J133"/>
      <c r="K133" s="46"/>
      <c r="L133" s="46"/>
      <c r="M133" s="46"/>
      <c r="N133"/>
      <c r="O133"/>
      <c r="P133"/>
      <c r="Q133"/>
      <c r="R133"/>
      <c r="S133"/>
      <c r="T133"/>
    </row>
    <row r="134" spans="1:20" s="8" customFormat="1" ht="12.75" customHeight="1">
      <c r="A134"/>
      <c r="B134"/>
      <c r="C134"/>
      <c r="D134"/>
      <c r="E134"/>
      <c r="F134"/>
      <c r="G134"/>
      <c r="H134"/>
      <c r="I134"/>
      <c r="J134"/>
      <c r="K134" s="46"/>
      <c r="L134" s="46"/>
      <c r="M134" s="46"/>
      <c r="N134"/>
      <c r="O134"/>
      <c r="P134"/>
      <c r="Q134"/>
      <c r="R134"/>
      <c r="S134"/>
      <c r="T134"/>
    </row>
    <row r="135" spans="1:20" s="8" customFormat="1" ht="12.75" customHeight="1">
      <c r="A135"/>
      <c r="B135"/>
      <c r="C135"/>
      <c r="D135"/>
      <c r="E135"/>
      <c r="F135"/>
      <c r="G135"/>
      <c r="H135"/>
      <c r="I135"/>
      <c r="J135"/>
      <c r="K135" s="46"/>
      <c r="L135" s="46"/>
      <c r="M135" s="46"/>
      <c r="N135"/>
      <c r="O135"/>
      <c r="P135"/>
      <c r="Q135"/>
      <c r="R135"/>
      <c r="S135"/>
      <c r="T135"/>
    </row>
    <row r="136" spans="1:20" s="8" customFormat="1" ht="12.75" customHeight="1">
      <c r="A136"/>
      <c r="B136"/>
      <c r="C136"/>
      <c r="D136"/>
      <c r="E136"/>
      <c r="F136"/>
      <c r="G136"/>
      <c r="H136"/>
      <c r="I136"/>
      <c r="J136"/>
      <c r="K136" s="46"/>
      <c r="L136" s="46"/>
      <c r="M136" s="46"/>
      <c r="N136"/>
      <c r="O136"/>
      <c r="P136"/>
      <c r="Q136"/>
      <c r="R136"/>
      <c r="S136"/>
      <c r="T136"/>
    </row>
    <row r="137" ht="12.75" customHeight="1"/>
    <row r="138" ht="12.75" customHeight="1"/>
    <row r="139" spans="1:20" s="8" customFormat="1" ht="19.5" customHeight="1">
      <c r="A139"/>
      <c r="B139"/>
      <c r="C139"/>
      <c r="D139"/>
      <c r="E139"/>
      <c r="F139"/>
      <c r="G139"/>
      <c r="H139"/>
      <c r="I139"/>
      <c r="J139"/>
      <c r="K139" s="46"/>
      <c r="L139" s="46"/>
      <c r="M139" s="46"/>
      <c r="N139"/>
      <c r="O139"/>
      <c r="P139"/>
      <c r="Q139"/>
      <c r="R139"/>
      <c r="S139"/>
      <c r="T139"/>
    </row>
    <row r="140" spans="1:20" s="8" customFormat="1" ht="12.75" customHeight="1">
      <c r="A140"/>
      <c r="B140"/>
      <c r="C140"/>
      <c r="D140"/>
      <c r="E140"/>
      <c r="F140"/>
      <c r="G140"/>
      <c r="H140"/>
      <c r="I140"/>
      <c r="J140"/>
      <c r="K140" s="46"/>
      <c r="L140" s="46"/>
      <c r="M140" s="46"/>
      <c r="N140"/>
      <c r="O140"/>
      <c r="P140"/>
      <c r="Q140"/>
      <c r="R140"/>
      <c r="S140"/>
      <c r="T140"/>
    </row>
    <row r="141" spans="1:20" s="8" customFormat="1" ht="12.75" customHeight="1">
      <c r="A141"/>
      <c r="B141"/>
      <c r="C141"/>
      <c r="D141"/>
      <c r="E141"/>
      <c r="F141"/>
      <c r="G141"/>
      <c r="H141"/>
      <c r="I141"/>
      <c r="J141"/>
      <c r="K141" s="46"/>
      <c r="L141" s="46"/>
      <c r="M141" s="46"/>
      <c r="N141"/>
      <c r="O141"/>
      <c r="P141"/>
      <c r="Q141"/>
      <c r="R141"/>
      <c r="S141"/>
      <c r="T141"/>
    </row>
    <row r="142" spans="1:20" s="8" customFormat="1" ht="12.75" customHeight="1">
      <c r="A142"/>
      <c r="B142"/>
      <c r="C142"/>
      <c r="D142"/>
      <c r="E142"/>
      <c r="F142"/>
      <c r="G142"/>
      <c r="H142"/>
      <c r="I142"/>
      <c r="J142"/>
      <c r="K142" s="46"/>
      <c r="L142" s="46"/>
      <c r="M142" s="46"/>
      <c r="N142"/>
      <c r="O142"/>
      <c r="P142"/>
      <c r="Q142"/>
      <c r="R142"/>
      <c r="S142"/>
      <c r="T142"/>
    </row>
    <row r="143" spans="1:20" s="8" customFormat="1" ht="12.75" customHeight="1">
      <c r="A143"/>
      <c r="B143"/>
      <c r="C143"/>
      <c r="D143"/>
      <c r="E143"/>
      <c r="F143"/>
      <c r="G143"/>
      <c r="H143"/>
      <c r="I143"/>
      <c r="J143"/>
      <c r="K143" s="46"/>
      <c r="L143" s="46"/>
      <c r="M143" s="46"/>
      <c r="N143"/>
      <c r="O143"/>
      <c r="P143"/>
      <c r="Q143"/>
      <c r="R143"/>
      <c r="S143"/>
      <c r="T143"/>
    </row>
    <row r="144" spans="1:20" s="8" customFormat="1" ht="12.75" customHeight="1">
      <c r="A144"/>
      <c r="B144"/>
      <c r="C144"/>
      <c r="D144"/>
      <c r="E144"/>
      <c r="F144"/>
      <c r="G144"/>
      <c r="H144"/>
      <c r="I144"/>
      <c r="J144"/>
      <c r="K144" s="46"/>
      <c r="L144" s="46"/>
      <c r="M144" s="46"/>
      <c r="N144"/>
      <c r="O144"/>
      <c r="P144"/>
      <c r="Q144"/>
      <c r="R144"/>
      <c r="S144"/>
      <c r="T144"/>
    </row>
  </sheetData>
  <mergeCells count="136">
    <mergeCell ref="A1:T1"/>
    <mergeCell ref="A3:T3"/>
    <mergeCell ref="A7:A8"/>
    <mergeCell ref="R5:R6"/>
    <mergeCell ref="S5:S6"/>
    <mergeCell ref="T5:T6"/>
    <mergeCell ref="R7:R8"/>
    <mergeCell ref="S7:S8"/>
    <mergeCell ref="T7:T8"/>
    <mergeCell ref="B4:D4"/>
    <mergeCell ref="A18:A19"/>
    <mergeCell ref="S16:S17"/>
    <mergeCell ref="S20:S21"/>
    <mergeCell ref="H20:J21"/>
    <mergeCell ref="N20:P21"/>
    <mergeCell ref="B16:D17"/>
    <mergeCell ref="Q20:Q21"/>
    <mergeCell ref="R20:R21"/>
    <mergeCell ref="Q16:Q17"/>
    <mergeCell ref="R16:R17"/>
    <mergeCell ref="T20:T21"/>
    <mergeCell ref="A22:A23"/>
    <mergeCell ref="Q22:Q23"/>
    <mergeCell ref="R22:R23"/>
    <mergeCell ref="S22:S23"/>
    <mergeCell ref="A25:T25"/>
    <mergeCell ref="A36:T36"/>
    <mergeCell ref="B27:D28"/>
    <mergeCell ref="N22:P23"/>
    <mergeCell ref="N27:P28"/>
    <mergeCell ref="T22:T23"/>
    <mergeCell ref="B26:D26"/>
    <mergeCell ref="R31:R32"/>
    <mergeCell ref="Q33:Q34"/>
    <mergeCell ref="R33:R34"/>
    <mergeCell ref="Q18:Q19"/>
    <mergeCell ref="R18:R19"/>
    <mergeCell ref="A20:A21"/>
    <mergeCell ref="N37:P37"/>
    <mergeCell ref="A33:A34"/>
    <mergeCell ref="A31:A32"/>
    <mergeCell ref="A29:A30"/>
    <mergeCell ref="B37:D37"/>
    <mergeCell ref="E37:G37"/>
    <mergeCell ref="H37:J37"/>
    <mergeCell ref="K37:M37"/>
    <mergeCell ref="Q31:Q32"/>
    <mergeCell ref="T27:T28"/>
    <mergeCell ref="Q29:Q30"/>
    <mergeCell ref="R29:R30"/>
    <mergeCell ref="S29:S30"/>
    <mergeCell ref="T29:T30"/>
    <mergeCell ref="S27:S28"/>
    <mergeCell ref="Q27:Q28"/>
    <mergeCell ref="R27:R28"/>
    <mergeCell ref="S33:S34"/>
    <mergeCell ref="T33:T34"/>
    <mergeCell ref="A44:A45"/>
    <mergeCell ref="A42:A43"/>
    <mergeCell ref="A40:A41"/>
    <mergeCell ref="A38:A39"/>
    <mergeCell ref="Q38:Q39"/>
    <mergeCell ref="R38:R39"/>
    <mergeCell ref="B38:D39"/>
    <mergeCell ref="N38:P39"/>
    <mergeCell ref="Q42:Q43"/>
    <mergeCell ref="Q44:Q45"/>
    <mergeCell ref="R44:R45"/>
    <mergeCell ref="Q40:Q41"/>
    <mergeCell ref="R40:R41"/>
    <mergeCell ref="R42:R43"/>
    <mergeCell ref="S31:S32"/>
    <mergeCell ref="S44:S45"/>
    <mergeCell ref="T44:T45"/>
    <mergeCell ref="T31:T32"/>
    <mergeCell ref="S42:S43"/>
    <mergeCell ref="T42:T43"/>
    <mergeCell ref="S38:S39"/>
    <mergeCell ref="T38:T39"/>
    <mergeCell ref="S40:S41"/>
    <mergeCell ref="T40:T41"/>
    <mergeCell ref="B5:D6"/>
    <mergeCell ref="E4:G4"/>
    <mergeCell ref="H4:J4"/>
    <mergeCell ref="K4:M4"/>
    <mergeCell ref="N4:P4"/>
    <mergeCell ref="N5:P6"/>
    <mergeCell ref="E7:G8"/>
    <mergeCell ref="N7:P8"/>
    <mergeCell ref="B15:D15"/>
    <mergeCell ref="E15:G15"/>
    <mergeCell ref="H15:J15"/>
    <mergeCell ref="K15:M15"/>
    <mergeCell ref="E18:G19"/>
    <mergeCell ref="K33:M34"/>
    <mergeCell ref="K44:M45"/>
    <mergeCell ref="H42:J43"/>
    <mergeCell ref="E40:G41"/>
    <mergeCell ref="E29:G30"/>
    <mergeCell ref="H31:J32"/>
    <mergeCell ref="K22:M23"/>
    <mergeCell ref="K24:T24"/>
    <mergeCell ref="N26:P26"/>
    <mergeCell ref="E26:G26"/>
    <mergeCell ref="H26:J26"/>
    <mergeCell ref="K26:M26"/>
    <mergeCell ref="N31:P32"/>
    <mergeCell ref="N29:P30"/>
    <mergeCell ref="N33:P34"/>
    <mergeCell ref="N42:P43"/>
    <mergeCell ref="N44:P45"/>
    <mergeCell ref="N40:P41"/>
    <mergeCell ref="Q5:Q6"/>
    <mergeCell ref="Q7:Q8"/>
    <mergeCell ref="Q9:Q10"/>
    <mergeCell ref="Q11:Q12"/>
    <mergeCell ref="N15:P15"/>
    <mergeCell ref="N16:P17"/>
    <mergeCell ref="N18:P19"/>
    <mergeCell ref="R11:R12"/>
    <mergeCell ref="K13:T13"/>
    <mergeCell ref="S18:S19"/>
    <mergeCell ref="T18:T19"/>
    <mergeCell ref="A14:T14"/>
    <mergeCell ref="T16:T17"/>
    <mergeCell ref="N11:P12"/>
    <mergeCell ref="S11:S12"/>
    <mergeCell ref="T11:T12"/>
    <mergeCell ref="A9:A10"/>
    <mergeCell ref="A11:A12"/>
    <mergeCell ref="H9:J10"/>
    <mergeCell ref="K11:M12"/>
    <mergeCell ref="N9:P10"/>
    <mergeCell ref="R9:R10"/>
    <mergeCell ref="S9:S10"/>
    <mergeCell ref="T9:T10"/>
  </mergeCells>
  <printOptions/>
  <pageMargins left="0.61" right="0.2" top="0.29" bottom="0.54" header="0.29" footer="0.19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62"/>
  <sheetViews>
    <sheetView zoomScale="115" zoomScaleNormal="115" workbookViewId="0" topLeftCell="A1">
      <selection activeCell="AG62" sqref="A1:AG62"/>
    </sheetView>
  </sheetViews>
  <sheetFormatPr defaultColWidth="9.00390625" defaultRowHeight="13.5"/>
  <cols>
    <col min="1" max="66" width="2.625" style="0" customWidth="1"/>
    <col min="67" max="67" width="13.125" style="0" customWidth="1"/>
  </cols>
  <sheetData>
    <row r="1" spans="1:67" ht="21.75" customHeight="1">
      <c r="A1" s="310" t="s">
        <v>178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"/>
    </row>
    <row r="2" spans="1:67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1:67" ht="18.75" customHeight="1">
      <c r="A3" s="315" t="s">
        <v>58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BO3" s="3"/>
    </row>
    <row r="4" spans="1:67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BO4" s="3"/>
    </row>
    <row r="5" spans="1:67" ht="13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19" t="s">
        <v>17</v>
      </c>
      <c r="L5" s="313"/>
      <c r="M5" s="313"/>
      <c r="N5" s="313"/>
      <c r="O5" s="313" t="s">
        <v>68</v>
      </c>
      <c r="P5" s="313"/>
      <c r="Q5" s="313"/>
      <c r="R5" s="313"/>
      <c r="S5" s="313"/>
      <c r="T5" s="313"/>
      <c r="U5" s="313"/>
      <c r="V5" s="314"/>
      <c r="W5" s="13"/>
      <c r="X5" s="13"/>
      <c r="Y5" s="13"/>
      <c r="Z5" s="13"/>
      <c r="AA5" s="13"/>
      <c r="AB5" s="13"/>
      <c r="AC5" s="13"/>
      <c r="AD5" s="13"/>
      <c r="AE5" s="13"/>
      <c r="AF5" s="13"/>
      <c r="BO5" s="3"/>
    </row>
    <row r="6" spans="1:67" ht="13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319" t="s">
        <v>20</v>
      </c>
      <c r="L6" s="313"/>
      <c r="M6" s="313"/>
      <c r="N6" s="313"/>
      <c r="O6" s="313" t="s">
        <v>141</v>
      </c>
      <c r="P6" s="313"/>
      <c r="Q6" s="313"/>
      <c r="R6" s="313"/>
      <c r="S6" s="313"/>
      <c r="T6" s="313"/>
      <c r="U6" s="313"/>
      <c r="V6" s="314"/>
      <c r="W6" s="13"/>
      <c r="X6" s="13"/>
      <c r="Y6" s="13"/>
      <c r="Z6" s="13"/>
      <c r="AA6" s="13"/>
      <c r="AB6" s="13"/>
      <c r="AC6" s="13"/>
      <c r="AD6" s="13"/>
      <c r="AE6" s="13"/>
      <c r="AF6" s="13"/>
      <c r="BO6" s="3"/>
    </row>
    <row r="7" spans="1:67" ht="13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305" t="s">
        <v>18</v>
      </c>
      <c r="L7" s="303"/>
      <c r="M7" s="303"/>
      <c r="N7" s="303"/>
      <c r="O7" s="303" t="s">
        <v>143</v>
      </c>
      <c r="P7" s="303"/>
      <c r="Q7" s="303"/>
      <c r="R7" s="303"/>
      <c r="S7" s="303"/>
      <c r="T7" s="303"/>
      <c r="U7" s="303"/>
      <c r="V7" s="304"/>
      <c r="W7" s="13"/>
      <c r="X7" s="13"/>
      <c r="Y7" s="13"/>
      <c r="Z7" s="13"/>
      <c r="AA7" s="13"/>
      <c r="AB7" s="13"/>
      <c r="AC7" s="13"/>
      <c r="AD7" s="13"/>
      <c r="AE7" s="13"/>
      <c r="AF7" s="13"/>
      <c r="BO7" s="3"/>
    </row>
    <row r="8" spans="1:67" ht="13.5">
      <c r="A8" s="3"/>
      <c r="B8" s="3"/>
      <c r="C8" s="3"/>
      <c r="D8" s="3"/>
      <c r="E8" s="3"/>
      <c r="F8" s="3"/>
      <c r="G8" s="3"/>
      <c r="H8" s="3"/>
      <c r="I8" s="3"/>
      <c r="J8" s="3"/>
      <c r="K8" s="316" t="s">
        <v>21</v>
      </c>
      <c r="L8" s="317"/>
      <c r="M8" s="317"/>
      <c r="N8" s="317"/>
      <c r="O8" s="317" t="s">
        <v>182</v>
      </c>
      <c r="P8" s="317"/>
      <c r="Q8" s="317"/>
      <c r="R8" s="317"/>
      <c r="S8" s="317"/>
      <c r="T8" s="317"/>
      <c r="U8" s="317"/>
      <c r="V8" s="318"/>
      <c r="W8" s="3"/>
      <c r="X8" s="3"/>
      <c r="Y8" s="3"/>
      <c r="Z8" s="3"/>
      <c r="AA8" s="3"/>
      <c r="AB8" s="3"/>
      <c r="AC8" s="3"/>
      <c r="AD8" s="3"/>
      <c r="AE8" s="3"/>
      <c r="AF8" s="3"/>
      <c r="BO8" s="3"/>
    </row>
    <row r="9" spans="1:32" ht="13.5">
      <c r="A9" s="295"/>
      <c r="B9" s="295"/>
      <c r="C9" s="295"/>
      <c r="D9" s="295"/>
      <c r="E9" s="295"/>
      <c r="F9" s="296"/>
      <c r="G9" s="3"/>
      <c r="H9" s="3"/>
      <c r="I9" s="3"/>
      <c r="J9" s="3"/>
      <c r="K9" s="3"/>
      <c r="L9" s="3"/>
      <c r="M9" s="3"/>
      <c r="N9" s="3"/>
      <c r="O9" s="3"/>
      <c r="P9" s="3"/>
      <c r="Q9" s="179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8:32" s="29" customFormat="1" ht="14.25" thickBot="1">
      <c r="H10" s="48" t="s">
        <v>206</v>
      </c>
      <c r="K10" s="31"/>
      <c r="L10" s="31"/>
      <c r="M10" s="31"/>
      <c r="N10" s="31"/>
      <c r="O10" s="31"/>
      <c r="P10" s="31"/>
      <c r="Q10" s="180"/>
      <c r="R10" s="167"/>
      <c r="S10" s="167"/>
      <c r="T10" s="167"/>
      <c r="U10" s="167"/>
      <c r="V10" s="167"/>
      <c r="W10" s="167"/>
      <c r="X10" s="167"/>
      <c r="Y10" s="29" t="s">
        <v>206</v>
      </c>
      <c r="AF10" s="30"/>
    </row>
    <row r="11" spans="9:25" ht="14.25" thickTop="1">
      <c r="I11" s="183"/>
      <c r="J11" s="6"/>
      <c r="K11" s="6"/>
      <c r="L11" s="6"/>
      <c r="M11" s="6"/>
      <c r="N11" s="6"/>
      <c r="O11" s="6"/>
      <c r="P11" s="294" t="s">
        <v>208</v>
      </c>
      <c r="Q11" s="294"/>
      <c r="R11" s="3"/>
      <c r="S11" s="3"/>
      <c r="T11" s="3"/>
      <c r="U11" s="3"/>
      <c r="V11" s="3"/>
      <c r="W11" s="3"/>
      <c r="X11" s="166"/>
      <c r="Y11" s="3"/>
    </row>
    <row r="12" spans="1:67" ht="13.5">
      <c r="A12" s="3"/>
      <c r="B12" s="3"/>
      <c r="C12" s="3"/>
      <c r="D12" s="3"/>
      <c r="E12" s="3"/>
      <c r="F12" s="3"/>
      <c r="G12" s="3"/>
      <c r="H12" s="3"/>
      <c r="I12" s="179"/>
      <c r="J12" s="3"/>
      <c r="K12" s="3"/>
      <c r="L12" s="3"/>
      <c r="M12" s="3"/>
      <c r="N12" s="3"/>
      <c r="O12" s="3"/>
      <c r="P12" s="303" t="s">
        <v>209</v>
      </c>
      <c r="Q12" s="303"/>
      <c r="R12" s="3"/>
      <c r="S12" s="3"/>
      <c r="T12" s="3"/>
      <c r="U12" s="3"/>
      <c r="V12" s="3"/>
      <c r="W12" s="3"/>
      <c r="X12" s="166"/>
      <c r="Y12" s="3"/>
      <c r="Z12" s="3"/>
      <c r="AA12" s="3"/>
      <c r="AB12" s="3"/>
      <c r="AC12" s="3"/>
      <c r="AD12" s="3"/>
      <c r="AE12" s="3"/>
      <c r="AF12" s="3"/>
      <c r="BO12" s="3"/>
    </row>
    <row r="13" spans="1:32" ht="13.5">
      <c r="A13" s="295"/>
      <c r="B13" s="295"/>
      <c r="C13" s="295"/>
      <c r="D13" s="295"/>
      <c r="E13" s="295"/>
      <c r="F13" s="296"/>
      <c r="G13" s="3"/>
      <c r="H13" s="3"/>
      <c r="I13" s="17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66"/>
      <c r="Y13" s="3"/>
      <c r="Z13" s="3"/>
      <c r="AA13" s="3"/>
      <c r="AB13" s="3"/>
      <c r="AC13" s="3"/>
      <c r="AD13" s="3"/>
      <c r="AE13" s="3"/>
      <c r="AF13" s="3"/>
    </row>
    <row r="14" spans="4:29" s="29" customFormat="1" ht="14.25" thickBot="1">
      <c r="D14" s="48" t="s">
        <v>185</v>
      </c>
      <c r="I14" s="180"/>
      <c r="J14" s="167"/>
      <c r="K14" s="167"/>
      <c r="L14" s="167"/>
      <c r="M14" s="30" t="s">
        <v>205</v>
      </c>
      <c r="N14" s="30"/>
      <c r="O14" s="30"/>
      <c r="P14" s="30"/>
      <c r="Q14" s="30"/>
      <c r="R14" s="30"/>
      <c r="S14" s="30"/>
      <c r="T14" s="49" t="s">
        <v>205</v>
      </c>
      <c r="U14" s="30"/>
      <c r="V14" s="30"/>
      <c r="W14" s="30"/>
      <c r="X14" s="190"/>
      <c r="Y14" s="31"/>
      <c r="AC14" s="29" t="s">
        <v>206</v>
      </c>
    </row>
    <row r="15" spans="3:30" ht="14.25" thickTop="1">
      <c r="C15" s="3"/>
      <c r="D15" s="166"/>
      <c r="E15" s="6"/>
      <c r="F15" s="6"/>
      <c r="G15" s="6"/>
      <c r="H15" s="172"/>
      <c r="I15" s="171"/>
      <c r="J15" s="3"/>
      <c r="K15" s="3"/>
      <c r="L15" s="3"/>
      <c r="M15" s="179"/>
      <c r="N15" s="3"/>
      <c r="P15" s="3"/>
      <c r="U15" s="178"/>
      <c r="V15" s="191"/>
      <c r="W15" s="191"/>
      <c r="X15" s="175"/>
      <c r="Y15" s="172"/>
      <c r="Z15" s="6"/>
      <c r="AA15" s="6"/>
      <c r="AB15" s="6"/>
      <c r="AC15" s="179"/>
      <c r="AD15" s="3"/>
    </row>
    <row r="16" spans="3:30" ht="13.5">
      <c r="C16" s="3"/>
      <c r="D16" s="166"/>
      <c r="E16" s="3"/>
      <c r="F16" s="3"/>
      <c r="G16" s="3"/>
      <c r="H16" s="3"/>
      <c r="I16" s="3"/>
      <c r="J16" s="3"/>
      <c r="K16" s="3"/>
      <c r="L16" s="3"/>
      <c r="M16" s="179"/>
      <c r="N16" s="3"/>
      <c r="P16" s="3"/>
      <c r="U16" s="179"/>
      <c r="V16" s="3"/>
      <c r="W16" s="3"/>
      <c r="X16" s="3"/>
      <c r="Y16" s="3"/>
      <c r="Z16" s="3"/>
      <c r="AA16" s="3"/>
      <c r="AB16" s="3"/>
      <c r="AC16" s="179"/>
      <c r="AD16" s="3"/>
    </row>
    <row r="17" spans="1:32" ht="13.5">
      <c r="A17" s="3"/>
      <c r="B17" s="3"/>
      <c r="C17" s="3"/>
      <c r="D17" s="166"/>
      <c r="E17" s="3"/>
      <c r="F17" s="3"/>
      <c r="G17" s="3"/>
      <c r="H17" s="3"/>
      <c r="I17" s="3"/>
      <c r="J17" s="3"/>
      <c r="K17" s="3"/>
      <c r="L17" s="3"/>
      <c r="M17" s="179"/>
      <c r="N17" s="3"/>
      <c r="O17" s="3"/>
      <c r="P17" s="3"/>
      <c r="Q17" s="3"/>
      <c r="R17" s="3"/>
      <c r="S17" s="3"/>
      <c r="T17" s="3"/>
      <c r="U17" s="179"/>
      <c r="V17" s="3"/>
      <c r="W17" s="3"/>
      <c r="X17" s="3"/>
      <c r="Y17" s="3"/>
      <c r="Z17" s="3"/>
      <c r="AA17" s="3"/>
      <c r="AB17" s="3"/>
      <c r="AC17" s="179"/>
      <c r="AD17" s="3"/>
      <c r="AE17" s="3"/>
      <c r="AF17" s="3"/>
    </row>
    <row r="18" spans="2:31" s="29" customFormat="1" ht="14.25" thickBot="1">
      <c r="B18" s="48" t="s">
        <v>114</v>
      </c>
      <c r="C18" s="167"/>
      <c r="D18" s="168"/>
      <c r="E18" s="30"/>
      <c r="F18" s="30"/>
      <c r="G18" s="30" t="s">
        <v>199</v>
      </c>
      <c r="H18" s="30"/>
      <c r="I18" s="30"/>
      <c r="J18" s="49" t="s">
        <v>189</v>
      </c>
      <c r="K18" s="30"/>
      <c r="L18" s="30"/>
      <c r="M18" s="180"/>
      <c r="N18" s="167"/>
      <c r="O18" s="29" t="s">
        <v>189</v>
      </c>
      <c r="P18" s="30"/>
      <c r="R18" s="48" t="s">
        <v>188</v>
      </c>
      <c r="U18" s="184"/>
      <c r="V18" s="31"/>
      <c r="W18" s="30" t="s">
        <v>189</v>
      </c>
      <c r="X18" s="30"/>
      <c r="Y18" s="30"/>
      <c r="Z18" s="49" t="s">
        <v>188</v>
      </c>
      <c r="AA18" s="30"/>
      <c r="AB18" s="30"/>
      <c r="AC18" s="184"/>
      <c r="AD18" s="31"/>
      <c r="AE18" s="29" t="s">
        <v>190</v>
      </c>
    </row>
    <row r="19" spans="3:30" ht="14.25" thickTop="1">
      <c r="C19" s="174"/>
      <c r="D19" s="175"/>
      <c r="E19" s="172"/>
      <c r="F19" s="7"/>
      <c r="K19" s="5"/>
      <c r="L19" s="306" t="s">
        <v>200</v>
      </c>
      <c r="M19" s="294"/>
      <c r="N19" s="181"/>
      <c r="S19" s="178"/>
      <c r="T19" s="175"/>
      <c r="U19" s="172"/>
      <c r="V19" s="7"/>
      <c r="AA19" s="178"/>
      <c r="AB19" s="175"/>
      <c r="AC19" s="172"/>
      <c r="AD19" s="7"/>
    </row>
    <row r="20" spans="3:30" ht="13.5">
      <c r="C20" s="176"/>
      <c r="D20" s="3"/>
      <c r="E20" s="3"/>
      <c r="F20" s="4"/>
      <c r="K20" s="2"/>
      <c r="L20" s="303" t="s">
        <v>201</v>
      </c>
      <c r="M20" s="303"/>
      <c r="N20" s="166"/>
      <c r="S20" s="179"/>
      <c r="T20" s="150"/>
      <c r="U20" s="150"/>
      <c r="V20" s="4"/>
      <c r="AA20" s="179"/>
      <c r="AB20" s="3"/>
      <c r="AC20" s="3"/>
      <c r="AD20" s="4"/>
    </row>
    <row r="21" spans="3:30" ht="13.5">
      <c r="C21" s="176"/>
      <c r="D21" s="3"/>
      <c r="E21" s="3"/>
      <c r="F21" s="4"/>
      <c r="K21" s="2"/>
      <c r="L21" s="3"/>
      <c r="M21" s="3"/>
      <c r="N21" s="166"/>
      <c r="S21" s="179"/>
      <c r="T21" s="3"/>
      <c r="U21" s="3"/>
      <c r="V21" s="4"/>
      <c r="AA21" s="179"/>
      <c r="AB21" s="3"/>
      <c r="AC21" s="3"/>
      <c r="AD21" s="4"/>
    </row>
    <row r="22" spans="2:30" ht="13.5">
      <c r="B22" s="173"/>
      <c r="C22" s="177"/>
      <c r="D22" s="3"/>
      <c r="E22" s="3"/>
      <c r="F22" s="4"/>
      <c r="K22" s="2"/>
      <c r="L22" s="3"/>
      <c r="M22" s="3"/>
      <c r="N22" s="182"/>
      <c r="S22" s="179"/>
      <c r="T22" s="3"/>
      <c r="U22" s="3"/>
      <c r="V22" s="4"/>
      <c r="AA22" s="179"/>
      <c r="AB22" s="3"/>
      <c r="AC22" s="3"/>
      <c r="AD22" s="4"/>
    </row>
    <row r="23" spans="2:32" ht="13.5">
      <c r="B23" s="276" t="s">
        <v>4</v>
      </c>
      <c r="C23" s="277"/>
      <c r="D23" s="1"/>
      <c r="E23" s="1"/>
      <c r="F23" s="276" t="s">
        <v>5</v>
      </c>
      <c r="G23" s="277"/>
      <c r="H23" s="1"/>
      <c r="J23" s="278" t="s">
        <v>6</v>
      </c>
      <c r="K23" s="279"/>
      <c r="L23" s="1"/>
      <c r="M23" s="1"/>
      <c r="N23" s="276" t="s">
        <v>7</v>
      </c>
      <c r="O23" s="277"/>
      <c r="P23" s="1"/>
      <c r="R23" s="278" t="s">
        <v>8</v>
      </c>
      <c r="S23" s="279"/>
      <c r="T23" s="1"/>
      <c r="U23" s="1"/>
      <c r="V23" s="276" t="s">
        <v>9</v>
      </c>
      <c r="W23" s="277"/>
      <c r="X23" s="1"/>
      <c r="Z23" s="278" t="s">
        <v>10</v>
      </c>
      <c r="AA23" s="279"/>
      <c r="AB23" s="1"/>
      <c r="AC23" s="1"/>
      <c r="AD23" s="276" t="s">
        <v>11</v>
      </c>
      <c r="AE23" s="277"/>
      <c r="AF23" s="1"/>
    </row>
    <row r="24" spans="2:32" ht="13.5">
      <c r="B24" s="287" t="s">
        <v>182</v>
      </c>
      <c r="C24" s="281"/>
      <c r="D24" s="1"/>
      <c r="E24" s="1"/>
      <c r="F24" s="287" t="s">
        <v>62</v>
      </c>
      <c r="G24" s="281"/>
      <c r="H24" s="1"/>
      <c r="J24" s="297" t="s">
        <v>59</v>
      </c>
      <c r="K24" s="298"/>
      <c r="L24" s="1"/>
      <c r="M24" s="1"/>
      <c r="N24" s="287" t="s">
        <v>141</v>
      </c>
      <c r="O24" s="281"/>
      <c r="P24" s="1"/>
      <c r="R24" s="287" t="s">
        <v>68</v>
      </c>
      <c r="S24" s="281"/>
      <c r="T24" s="1"/>
      <c r="U24" s="1"/>
      <c r="V24" s="287" t="s">
        <v>61</v>
      </c>
      <c r="W24" s="281"/>
      <c r="X24" s="1"/>
      <c r="Z24" s="287" t="s">
        <v>143</v>
      </c>
      <c r="AA24" s="281"/>
      <c r="AB24" s="1"/>
      <c r="AC24" s="1"/>
      <c r="AD24" s="287" t="s">
        <v>66</v>
      </c>
      <c r="AE24" s="281"/>
      <c r="AF24" s="1"/>
    </row>
    <row r="25" spans="2:32" ht="13.5">
      <c r="B25" s="284"/>
      <c r="C25" s="283"/>
      <c r="D25" s="1"/>
      <c r="E25" s="1"/>
      <c r="F25" s="284"/>
      <c r="G25" s="283"/>
      <c r="H25" s="1"/>
      <c r="J25" s="299"/>
      <c r="K25" s="300"/>
      <c r="L25" s="1"/>
      <c r="M25" s="1"/>
      <c r="N25" s="284"/>
      <c r="O25" s="283"/>
      <c r="P25" s="1"/>
      <c r="R25" s="284"/>
      <c r="S25" s="283"/>
      <c r="T25" s="1"/>
      <c r="U25" s="1"/>
      <c r="V25" s="284"/>
      <c r="W25" s="283"/>
      <c r="X25" s="1"/>
      <c r="Z25" s="284"/>
      <c r="AA25" s="283"/>
      <c r="AB25" s="1"/>
      <c r="AC25" s="1"/>
      <c r="AD25" s="284"/>
      <c r="AE25" s="283"/>
      <c r="AF25" s="1"/>
    </row>
    <row r="26" spans="2:32" ht="13.5">
      <c r="B26" s="284"/>
      <c r="C26" s="283"/>
      <c r="D26" s="1"/>
      <c r="E26" s="1"/>
      <c r="F26" s="284"/>
      <c r="G26" s="283"/>
      <c r="H26" s="1"/>
      <c r="J26" s="299"/>
      <c r="K26" s="300"/>
      <c r="L26" s="1"/>
      <c r="M26" s="1"/>
      <c r="N26" s="284"/>
      <c r="O26" s="283"/>
      <c r="P26" s="1"/>
      <c r="R26" s="284"/>
      <c r="S26" s="283"/>
      <c r="T26" s="1"/>
      <c r="U26" s="1"/>
      <c r="V26" s="284"/>
      <c r="W26" s="283"/>
      <c r="X26" s="1"/>
      <c r="Z26" s="284"/>
      <c r="AA26" s="283"/>
      <c r="AB26" s="1"/>
      <c r="AC26" s="1"/>
      <c r="AD26" s="284"/>
      <c r="AE26" s="283"/>
      <c r="AF26" s="1"/>
    </row>
    <row r="27" spans="2:32" ht="13.5">
      <c r="B27" s="284"/>
      <c r="C27" s="283"/>
      <c r="D27" s="1"/>
      <c r="E27" s="1"/>
      <c r="F27" s="284"/>
      <c r="G27" s="283"/>
      <c r="H27" s="1"/>
      <c r="J27" s="299"/>
      <c r="K27" s="300"/>
      <c r="L27" s="1"/>
      <c r="M27" s="1"/>
      <c r="N27" s="284"/>
      <c r="O27" s="283"/>
      <c r="P27" s="1"/>
      <c r="R27" s="284"/>
      <c r="S27" s="283"/>
      <c r="T27" s="1"/>
      <c r="U27" s="1"/>
      <c r="V27" s="284"/>
      <c r="W27" s="283"/>
      <c r="X27" s="1"/>
      <c r="Z27" s="284"/>
      <c r="AA27" s="283"/>
      <c r="AB27" s="1"/>
      <c r="AC27" s="1"/>
      <c r="AD27" s="284"/>
      <c r="AE27" s="283"/>
      <c r="AF27" s="1"/>
    </row>
    <row r="28" spans="2:32" ht="13.5">
      <c r="B28" s="284"/>
      <c r="C28" s="283"/>
      <c r="D28" s="1"/>
      <c r="E28" s="1"/>
      <c r="F28" s="284"/>
      <c r="G28" s="283"/>
      <c r="H28" s="1"/>
      <c r="J28" s="299"/>
      <c r="K28" s="300"/>
      <c r="L28" s="1"/>
      <c r="M28" s="1"/>
      <c r="N28" s="284"/>
      <c r="O28" s="283"/>
      <c r="P28" s="1"/>
      <c r="R28" s="284"/>
      <c r="S28" s="283"/>
      <c r="T28" s="1"/>
      <c r="U28" s="1"/>
      <c r="V28" s="284"/>
      <c r="W28" s="283"/>
      <c r="X28" s="1"/>
      <c r="Z28" s="284"/>
      <c r="AA28" s="283"/>
      <c r="AB28" s="1"/>
      <c r="AC28" s="1"/>
      <c r="AD28" s="284"/>
      <c r="AE28" s="283"/>
      <c r="AF28" s="1"/>
    </row>
    <row r="29" spans="2:32" ht="13.5">
      <c r="B29" s="285"/>
      <c r="C29" s="286"/>
      <c r="D29" s="1"/>
      <c r="E29" s="1"/>
      <c r="F29" s="285"/>
      <c r="G29" s="286"/>
      <c r="H29" s="1"/>
      <c r="J29" s="301"/>
      <c r="K29" s="302"/>
      <c r="L29" s="1"/>
      <c r="M29" s="1"/>
      <c r="N29" s="285"/>
      <c r="O29" s="286"/>
      <c r="P29" s="1"/>
      <c r="R29" s="285"/>
      <c r="S29" s="286"/>
      <c r="T29" s="1"/>
      <c r="U29" s="1"/>
      <c r="V29" s="285"/>
      <c r="W29" s="286"/>
      <c r="X29" s="1"/>
      <c r="Z29" s="285"/>
      <c r="AA29" s="286"/>
      <c r="AB29" s="1"/>
      <c r="AC29" s="1"/>
      <c r="AD29" s="285"/>
      <c r="AE29" s="286"/>
      <c r="AF29" s="1"/>
    </row>
    <row r="30" spans="5:28" ht="13.5">
      <c r="E30" s="35"/>
      <c r="F30" s="3"/>
      <c r="G30" s="3"/>
      <c r="H30" s="3"/>
      <c r="I30" s="3"/>
      <c r="J30" s="3"/>
      <c r="K30" s="3"/>
      <c r="L30" s="36"/>
      <c r="U30" s="35"/>
      <c r="V30" s="3"/>
      <c r="W30" s="3"/>
      <c r="X30" s="3"/>
      <c r="Y30" s="3"/>
      <c r="Z30" s="3"/>
      <c r="AA30" s="3"/>
      <c r="AB30" s="36"/>
    </row>
    <row r="31" spans="5:36" ht="15" customHeight="1">
      <c r="E31" s="37"/>
      <c r="F31" s="38"/>
      <c r="G31" s="38"/>
      <c r="H31" s="320" t="s">
        <v>94</v>
      </c>
      <c r="I31" s="320"/>
      <c r="J31" s="38"/>
      <c r="K31" s="38"/>
      <c r="L31" s="39"/>
      <c r="U31" s="37"/>
      <c r="V31" s="38"/>
      <c r="W31" s="38"/>
      <c r="X31" s="320" t="s">
        <v>95</v>
      </c>
      <c r="Y31" s="320"/>
      <c r="Z31" s="38"/>
      <c r="AA31" s="38"/>
      <c r="AB31" s="39"/>
      <c r="AJ31" s="9"/>
    </row>
    <row r="32" ht="15" customHeight="1"/>
    <row r="33" spans="1:35" ht="18.75">
      <c r="A33" s="312" t="s">
        <v>57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4"/>
      <c r="AI33" s="34"/>
    </row>
    <row r="34" spans="2:35" ht="13.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2:35" ht="13.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2:35" ht="13.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2:35" ht="13.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2:35" ht="13.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09" t="s">
        <v>19</v>
      </c>
      <c r="N38" s="307"/>
      <c r="O38" s="307"/>
      <c r="P38" s="307"/>
      <c r="Q38" s="307"/>
      <c r="R38" s="307" t="s">
        <v>63</v>
      </c>
      <c r="S38" s="307"/>
      <c r="T38" s="307"/>
      <c r="U38" s="307"/>
      <c r="V38" s="307"/>
      <c r="W38" s="307"/>
      <c r="X38" s="307"/>
      <c r="Y38" s="308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13.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85"/>
      <c r="R39" s="6"/>
      <c r="S39" s="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2:35" ht="14.25" thickBot="1">
      <c r="B40" s="30"/>
      <c r="C40" s="29"/>
      <c r="D40" s="29"/>
      <c r="E40" s="29"/>
      <c r="F40" s="29"/>
      <c r="G40" s="29"/>
      <c r="H40" s="29"/>
      <c r="I40" s="48"/>
      <c r="J40" s="30"/>
      <c r="K40" s="30"/>
      <c r="L40" s="30"/>
      <c r="M40" s="30"/>
      <c r="N40" s="30"/>
      <c r="O40" s="30"/>
      <c r="P40" s="30"/>
      <c r="Q40" s="168"/>
      <c r="R40" s="31"/>
      <c r="S40" s="31"/>
      <c r="T40" s="31"/>
      <c r="U40" s="31"/>
      <c r="V40" s="31"/>
      <c r="W40" s="31"/>
      <c r="X40" s="31"/>
      <c r="Y40" s="31"/>
      <c r="Z40" s="30"/>
      <c r="AA40" s="30"/>
      <c r="AB40" s="30"/>
      <c r="AC40" s="30"/>
      <c r="AD40" s="29"/>
      <c r="AE40" s="29"/>
      <c r="AF40" s="29"/>
      <c r="AG40" s="29"/>
      <c r="AH40" s="29"/>
      <c r="AI40" s="29"/>
    </row>
    <row r="41" spans="10:30" ht="14.25" thickTop="1">
      <c r="J41" s="178"/>
      <c r="K41" s="191"/>
      <c r="L41" s="191"/>
      <c r="M41" s="191"/>
      <c r="N41" s="191"/>
      <c r="O41" s="191"/>
      <c r="P41" s="191"/>
      <c r="Q41" s="189"/>
      <c r="R41" s="187"/>
      <c r="S41" s="306"/>
      <c r="T41" s="306"/>
      <c r="U41" s="3"/>
      <c r="V41" s="3"/>
      <c r="W41" s="3"/>
      <c r="X41" s="3"/>
      <c r="Y41" s="3"/>
      <c r="Z41" s="179"/>
      <c r="AA41" s="3"/>
      <c r="AB41" s="3"/>
      <c r="AC41" s="3"/>
      <c r="AD41" s="3"/>
    </row>
    <row r="42" spans="2:35" ht="13.5">
      <c r="B42" s="3"/>
      <c r="C42" s="3"/>
      <c r="D42" s="3"/>
      <c r="E42" s="3"/>
      <c r="F42" s="3"/>
      <c r="G42" s="3"/>
      <c r="H42" s="3"/>
      <c r="I42" s="3"/>
      <c r="J42" s="179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179"/>
      <c r="AA42" s="3"/>
      <c r="AB42" s="3"/>
      <c r="AC42" s="3"/>
      <c r="AD42" s="3"/>
      <c r="AE42" s="3"/>
      <c r="AF42" s="3"/>
      <c r="AG42" s="3"/>
      <c r="AH42" s="3"/>
      <c r="AI42" s="3"/>
    </row>
    <row r="43" spans="2:35" ht="13.5">
      <c r="B43" s="3"/>
      <c r="C43" s="3"/>
      <c r="D43" s="3"/>
      <c r="E43" s="3"/>
      <c r="F43" s="3"/>
      <c r="G43" s="3"/>
      <c r="H43" s="3"/>
      <c r="I43" s="3"/>
      <c r="J43" s="179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179"/>
      <c r="AA43" s="3"/>
      <c r="AB43" s="3"/>
      <c r="AC43" s="3"/>
      <c r="AD43" s="3"/>
      <c r="AE43" s="3"/>
      <c r="AF43" s="3"/>
      <c r="AG43" s="3"/>
      <c r="AH43" s="3"/>
      <c r="AI43" s="3"/>
    </row>
    <row r="44" spans="2:35" ht="14.25" thickBot="1">
      <c r="B44" s="29"/>
      <c r="C44" s="29"/>
      <c r="D44" s="29"/>
      <c r="E44" s="48" t="s">
        <v>207</v>
      </c>
      <c r="F44" s="30"/>
      <c r="G44" s="30"/>
      <c r="H44" s="30"/>
      <c r="I44" s="30"/>
      <c r="J44" s="184"/>
      <c r="K44" s="31"/>
      <c r="L44" s="31"/>
      <c r="M44" s="31"/>
      <c r="N44" s="30" t="s">
        <v>206</v>
      </c>
      <c r="O44" s="30"/>
      <c r="P44" s="30"/>
      <c r="Q44" s="30"/>
      <c r="R44" s="30"/>
      <c r="S44" s="30"/>
      <c r="T44" s="30"/>
      <c r="U44" s="49" t="s">
        <v>185</v>
      </c>
      <c r="V44" s="30"/>
      <c r="W44" s="30"/>
      <c r="X44" s="30"/>
      <c r="Y44" s="30"/>
      <c r="Z44" s="188"/>
      <c r="AA44" s="30"/>
      <c r="AB44" s="30"/>
      <c r="AC44" s="30"/>
      <c r="AD44" s="30" t="s">
        <v>205</v>
      </c>
      <c r="AE44" s="29"/>
      <c r="AF44" s="29"/>
      <c r="AG44" s="29"/>
      <c r="AH44" s="29"/>
      <c r="AI44" s="29"/>
    </row>
    <row r="45" spans="6:34" ht="14.25" thickTop="1">
      <c r="F45" s="178"/>
      <c r="G45" s="191"/>
      <c r="H45" s="191"/>
      <c r="I45" s="175"/>
      <c r="J45" s="172"/>
      <c r="K45" s="3"/>
      <c r="L45" s="3"/>
      <c r="M45" s="3"/>
      <c r="N45" s="179"/>
      <c r="O45" s="3"/>
      <c r="P45" s="3"/>
      <c r="Q45" s="3"/>
      <c r="R45" s="3"/>
      <c r="S45" s="3"/>
      <c r="T45" s="3"/>
      <c r="U45" s="3"/>
      <c r="V45" s="183"/>
      <c r="W45" s="6"/>
      <c r="X45" s="6"/>
      <c r="Y45" s="187"/>
      <c r="Z45" s="189"/>
      <c r="AA45" s="191"/>
      <c r="AB45" s="191"/>
      <c r="AC45" s="192"/>
      <c r="AD45" s="186"/>
      <c r="AE45" s="3"/>
      <c r="AF45" s="3"/>
      <c r="AG45" s="3"/>
      <c r="AH45" s="3"/>
    </row>
    <row r="46" spans="6:34" ht="13.5">
      <c r="F46" s="179"/>
      <c r="G46" s="3"/>
      <c r="H46" s="3"/>
      <c r="I46" s="3"/>
      <c r="J46" s="3"/>
      <c r="K46" s="3"/>
      <c r="L46" s="3"/>
      <c r="M46" s="3"/>
      <c r="N46" s="179"/>
      <c r="O46" s="3"/>
      <c r="P46" s="3"/>
      <c r="Q46" s="3"/>
      <c r="R46" s="3"/>
      <c r="S46" s="3"/>
      <c r="T46" s="3"/>
      <c r="U46" s="3"/>
      <c r="V46" s="179"/>
      <c r="W46" s="3"/>
      <c r="X46" s="3"/>
      <c r="Y46" s="295"/>
      <c r="Z46" s="295"/>
      <c r="AA46" s="3"/>
      <c r="AB46" s="3"/>
      <c r="AC46" s="3"/>
      <c r="AD46" s="179"/>
      <c r="AE46" s="3"/>
      <c r="AF46" s="3"/>
      <c r="AG46" s="3"/>
      <c r="AH46" s="3"/>
    </row>
    <row r="47" spans="2:35" ht="13.5">
      <c r="B47" s="3"/>
      <c r="C47" s="3"/>
      <c r="D47" s="3"/>
      <c r="E47" s="3"/>
      <c r="F47" s="179"/>
      <c r="G47" s="3"/>
      <c r="H47" s="3"/>
      <c r="I47" s="3"/>
      <c r="J47" s="3"/>
      <c r="K47" s="3"/>
      <c r="L47" s="3"/>
      <c r="M47" s="3"/>
      <c r="N47" s="179"/>
      <c r="O47" s="3"/>
      <c r="P47" s="294"/>
      <c r="Q47" s="294"/>
      <c r="R47" s="3"/>
      <c r="S47" s="3"/>
      <c r="T47" s="3"/>
      <c r="U47" s="3"/>
      <c r="V47" s="179"/>
      <c r="W47" s="3"/>
      <c r="X47" s="3"/>
      <c r="Y47" s="3"/>
      <c r="Z47" s="3"/>
      <c r="AA47" s="3"/>
      <c r="AB47" s="3"/>
      <c r="AC47" s="3"/>
      <c r="AD47" s="179"/>
      <c r="AE47" s="3"/>
      <c r="AF47" s="3"/>
      <c r="AG47" s="3"/>
      <c r="AH47" s="3"/>
      <c r="AI47" s="3"/>
    </row>
    <row r="48" spans="2:35" ht="14.25" thickBot="1">
      <c r="B48" s="29"/>
      <c r="C48" s="48" t="s">
        <v>202</v>
      </c>
      <c r="D48" s="29"/>
      <c r="E48" s="29"/>
      <c r="F48" s="184"/>
      <c r="G48" s="31"/>
      <c r="H48" s="30" t="s">
        <v>203</v>
      </c>
      <c r="I48" s="30"/>
      <c r="J48" s="30"/>
      <c r="K48" s="49" t="s">
        <v>203</v>
      </c>
      <c r="L48" s="30"/>
      <c r="M48" s="30"/>
      <c r="N48" s="188"/>
      <c r="O48" s="30"/>
      <c r="P48" s="30" t="s">
        <v>202</v>
      </c>
      <c r="Q48" s="30"/>
      <c r="R48" s="30"/>
      <c r="S48" s="49" t="s">
        <v>204</v>
      </c>
      <c r="T48" s="30"/>
      <c r="U48" s="30"/>
      <c r="V48" s="188"/>
      <c r="W48" s="30"/>
      <c r="X48" s="30" t="s">
        <v>203</v>
      </c>
      <c r="Y48" s="30"/>
      <c r="Z48" s="30"/>
      <c r="AA48" s="49" t="s">
        <v>204</v>
      </c>
      <c r="AB48" s="31"/>
      <c r="AC48" s="31"/>
      <c r="AD48" s="188"/>
      <c r="AE48" s="30"/>
      <c r="AF48" s="30" t="s">
        <v>195</v>
      </c>
      <c r="AG48" s="30"/>
      <c r="AH48" s="30"/>
      <c r="AI48" s="29"/>
    </row>
    <row r="49" spans="4:34" ht="14.25" thickTop="1">
      <c r="D49" s="178"/>
      <c r="E49" s="175"/>
      <c r="F49" s="172"/>
      <c r="G49" s="7"/>
      <c r="K49" s="3"/>
      <c r="L49" s="5"/>
      <c r="M49" s="187"/>
      <c r="N49" s="189"/>
      <c r="O49" s="181"/>
      <c r="P49" s="3"/>
      <c r="Q49" s="3"/>
      <c r="R49" s="3"/>
      <c r="S49" s="3"/>
      <c r="T49" s="5"/>
      <c r="U49" s="187"/>
      <c r="V49" s="189"/>
      <c r="W49" s="181"/>
      <c r="X49" s="3"/>
      <c r="Y49" s="294"/>
      <c r="Z49" s="294"/>
      <c r="AA49" s="4"/>
      <c r="AB49" s="5"/>
      <c r="AC49" s="187"/>
      <c r="AD49" s="189"/>
      <c r="AE49" s="181"/>
      <c r="AF49" s="3"/>
      <c r="AG49" s="28"/>
      <c r="AH49" s="28"/>
    </row>
    <row r="50" spans="4:34" ht="13.5">
      <c r="D50" s="179"/>
      <c r="E50" s="3"/>
      <c r="F50" s="3"/>
      <c r="G50" s="4"/>
      <c r="K50" s="3"/>
      <c r="L50" s="2"/>
      <c r="M50" s="171"/>
      <c r="N50" s="171"/>
      <c r="O50" s="166"/>
      <c r="P50" s="3"/>
      <c r="Q50" s="3"/>
      <c r="R50" s="3"/>
      <c r="S50" s="3"/>
      <c r="T50" s="2"/>
      <c r="U50" s="3"/>
      <c r="V50" s="3"/>
      <c r="W50" s="166"/>
      <c r="X50" s="3"/>
      <c r="Y50" s="3"/>
      <c r="Z50" s="3"/>
      <c r="AA50" s="4"/>
      <c r="AD50" s="3"/>
      <c r="AE50" s="166"/>
      <c r="AF50" s="3"/>
      <c r="AG50" s="3"/>
      <c r="AH50" s="3"/>
    </row>
    <row r="51" spans="4:34" ht="13.5">
      <c r="D51" s="179"/>
      <c r="E51" s="3"/>
      <c r="F51" s="3"/>
      <c r="G51" s="4"/>
      <c r="L51" s="2"/>
      <c r="M51" s="3"/>
      <c r="N51" s="3"/>
      <c r="O51" s="166"/>
      <c r="P51" s="3"/>
      <c r="Q51" s="3"/>
      <c r="R51" s="3"/>
      <c r="S51" s="3"/>
      <c r="T51" s="2"/>
      <c r="U51" s="3"/>
      <c r="V51" s="3"/>
      <c r="W51" s="166"/>
      <c r="X51" s="3"/>
      <c r="Y51" s="3"/>
      <c r="Z51" s="3"/>
      <c r="AA51" s="4"/>
      <c r="AD51" s="3"/>
      <c r="AE51" s="166"/>
      <c r="AF51" s="3"/>
      <c r="AG51" s="3"/>
      <c r="AH51" s="3"/>
    </row>
    <row r="52" spans="4:34" ht="13.5">
      <c r="D52" s="179"/>
      <c r="E52" s="3"/>
      <c r="F52" s="3"/>
      <c r="G52" s="4"/>
      <c r="L52" s="2"/>
      <c r="M52" s="3"/>
      <c r="N52" s="3"/>
      <c r="O52" s="166"/>
      <c r="P52" s="3"/>
      <c r="Q52" s="3"/>
      <c r="R52" s="3"/>
      <c r="S52" s="4"/>
      <c r="V52" s="3"/>
      <c r="W52" s="166"/>
      <c r="X52" s="3"/>
      <c r="Y52" s="3"/>
      <c r="Z52" s="3"/>
      <c r="AA52" s="4"/>
      <c r="AD52" s="3"/>
      <c r="AE52" s="166"/>
      <c r="AF52" s="3"/>
      <c r="AG52" s="3"/>
      <c r="AH52" s="3"/>
    </row>
    <row r="53" spans="3:35" ht="13.5">
      <c r="C53" s="278" t="s">
        <v>12</v>
      </c>
      <c r="D53" s="279"/>
      <c r="E53" s="1"/>
      <c r="F53" s="1"/>
      <c r="G53" s="276" t="s">
        <v>13</v>
      </c>
      <c r="H53" s="277"/>
      <c r="I53" s="1"/>
      <c r="K53" s="276" t="s">
        <v>14</v>
      </c>
      <c r="L53" s="277"/>
      <c r="M53" s="1"/>
      <c r="N53" s="1"/>
      <c r="O53" s="278" t="s">
        <v>54</v>
      </c>
      <c r="P53" s="279"/>
      <c r="Q53" s="1"/>
      <c r="R53" s="1"/>
      <c r="S53" s="278" t="s">
        <v>15</v>
      </c>
      <c r="T53" s="279"/>
      <c r="U53" s="1"/>
      <c r="W53" s="278" t="s">
        <v>55</v>
      </c>
      <c r="X53" s="279"/>
      <c r="Y53" s="1"/>
      <c r="Z53" s="1"/>
      <c r="AA53" s="278" t="s">
        <v>16</v>
      </c>
      <c r="AB53" s="279"/>
      <c r="AC53" s="1"/>
      <c r="AE53" s="278" t="s">
        <v>56</v>
      </c>
      <c r="AF53" s="279"/>
      <c r="AG53" s="1"/>
      <c r="AH53" s="1"/>
      <c r="AI53" s="1"/>
    </row>
    <row r="54" spans="3:35" ht="13.5">
      <c r="C54" s="280" t="s">
        <v>63</v>
      </c>
      <c r="D54" s="281"/>
      <c r="E54" s="1"/>
      <c r="F54" s="1"/>
      <c r="G54" s="287" t="s">
        <v>60</v>
      </c>
      <c r="H54" s="281"/>
      <c r="I54" s="1"/>
      <c r="K54" s="287" t="s">
        <v>65</v>
      </c>
      <c r="L54" s="281"/>
      <c r="M54" s="1"/>
      <c r="N54" s="1"/>
      <c r="O54" s="287" t="s">
        <v>191</v>
      </c>
      <c r="P54" s="281"/>
      <c r="Q54" s="1"/>
      <c r="R54" s="1"/>
      <c r="S54" s="287" t="s">
        <v>64</v>
      </c>
      <c r="T54" s="281"/>
      <c r="U54" s="1"/>
      <c r="W54" s="287" t="s">
        <v>192</v>
      </c>
      <c r="X54" s="281"/>
      <c r="Y54" s="1"/>
      <c r="Z54" s="1"/>
      <c r="AA54" s="288" t="s">
        <v>198</v>
      </c>
      <c r="AB54" s="289"/>
      <c r="AC54" s="1"/>
      <c r="AE54" s="287" t="s">
        <v>67</v>
      </c>
      <c r="AF54" s="281"/>
      <c r="AG54" s="1"/>
      <c r="AH54" s="1"/>
      <c r="AI54" s="1"/>
    </row>
    <row r="55" spans="3:35" ht="13.5">
      <c r="C55" s="282"/>
      <c r="D55" s="283"/>
      <c r="E55" s="1"/>
      <c r="F55" s="1"/>
      <c r="G55" s="284"/>
      <c r="H55" s="283"/>
      <c r="I55" s="1"/>
      <c r="K55" s="284"/>
      <c r="L55" s="283"/>
      <c r="M55" s="1"/>
      <c r="N55" s="1"/>
      <c r="O55" s="284"/>
      <c r="P55" s="283"/>
      <c r="Q55" s="1"/>
      <c r="R55" s="1"/>
      <c r="S55" s="284"/>
      <c r="T55" s="283"/>
      <c r="U55" s="1"/>
      <c r="W55" s="284"/>
      <c r="X55" s="283"/>
      <c r="Y55" s="1"/>
      <c r="Z55" s="1"/>
      <c r="AA55" s="290"/>
      <c r="AB55" s="291"/>
      <c r="AC55" s="1"/>
      <c r="AE55" s="284"/>
      <c r="AF55" s="283"/>
      <c r="AG55" s="1"/>
      <c r="AH55" s="1"/>
      <c r="AI55" s="1"/>
    </row>
    <row r="56" spans="3:35" ht="13.5">
      <c r="C56" s="284"/>
      <c r="D56" s="283"/>
      <c r="E56" s="1"/>
      <c r="F56" s="1"/>
      <c r="G56" s="284"/>
      <c r="H56" s="283"/>
      <c r="I56" s="1"/>
      <c r="K56" s="284"/>
      <c r="L56" s="283"/>
      <c r="M56" s="1"/>
      <c r="N56" s="1"/>
      <c r="O56" s="284"/>
      <c r="P56" s="283"/>
      <c r="Q56" s="1"/>
      <c r="R56" s="1"/>
      <c r="S56" s="284"/>
      <c r="T56" s="283"/>
      <c r="U56" s="1"/>
      <c r="W56" s="284"/>
      <c r="X56" s="283"/>
      <c r="Y56" s="1"/>
      <c r="Z56" s="1"/>
      <c r="AA56" s="290"/>
      <c r="AB56" s="291"/>
      <c r="AC56" s="1"/>
      <c r="AE56" s="284"/>
      <c r="AF56" s="283"/>
      <c r="AG56" s="1"/>
      <c r="AH56" s="1"/>
      <c r="AI56" s="1"/>
    </row>
    <row r="57" spans="3:35" ht="13.5">
      <c r="C57" s="284"/>
      <c r="D57" s="283"/>
      <c r="E57" s="1"/>
      <c r="F57" s="1"/>
      <c r="G57" s="284"/>
      <c r="H57" s="283"/>
      <c r="I57" s="1"/>
      <c r="K57" s="284"/>
      <c r="L57" s="283"/>
      <c r="M57" s="1"/>
      <c r="N57" s="1"/>
      <c r="O57" s="284"/>
      <c r="P57" s="283"/>
      <c r="Q57" s="1"/>
      <c r="R57" s="1"/>
      <c r="S57" s="284"/>
      <c r="T57" s="283"/>
      <c r="U57" s="1"/>
      <c r="W57" s="284"/>
      <c r="X57" s="283"/>
      <c r="Y57" s="1"/>
      <c r="Z57" s="1"/>
      <c r="AA57" s="290"/>
      <c r="AB57" s="291"/>
      <c r="AC57" s="1"/>
      <c r="AE57" s="284"/>
      <c r="AF57" s="283"/>
      <c r="AG57" s="1"/>
      <c r="AH57" s="1"/>
      <c r="AI57" s="1"/>
    </row>
    <row r="58" spans="3:35" ht="13.5">
      <c r="C58" s="284"/>
      <c r="D58" s="283"/>
      <c r="E58" s="1"/>
      <c r="F58" s="1"/>
      <c r="G58" s="284"/>
      <c r="H58" s="283"/>
      <c r="I58" s="1"/>
      <c r="K58" s="284"/>
      <c r="L58" s="283"/>
      <c r="M58" s="1"/>
      <c r="N58" s="1"/>
      <c r="O58" s="284"/>
      <c r="P58" s="283"/>
      <c r="Q58" s="1"/>
      <c r="R58" s="1"/>
      <c r="S58" s="284"/>
      <c r="T58" s="283"/>
      <c r="U58" s="1"/>
      <c r="W58" s="284"/>
      <c r="X58" s="283"/>
      <c r="Y58" s="1"/>
      <c r="Z58" s="1"/>
      <c r="AA58" s="290"/>
      <c r="AB58" s="291"/>
      <c r="AC58" s="1"/>
      <c r="AE58" s="284"/>
      <c r="AF58" s="283"/>
      <c r="AG58" s="1"/>
      <c r="AH58" s="1"/>
      <c r="AI58" s="1"/>
    </row>
    <row r="59" spans="3:35" ht="13.5">
      <c r="C59" s="285"/>
      <c r="D59" s="286"/>
      <c r="E59" s="1"/>
      <c r="F59" s="1"/>
      <c r="G59" s="285"/>
      <c r="H59" s="286"/>
      <c r="I59" s="1"/>
      <c r="K59" s="285"/>
      <c r="L59" s="286"/>
      <c r="M59" s="1"/>
      <c r="N59" s="1"/>
      <c r="O59" s="285"/>
      <c r="P59" s="286"/>
      <c r="Q59" s="1"/>
      <c r="R59" s="1"/>
      <c r="S59" s="285"/>
      <c r="T59" s="286"/>
      <c r="U59" s="1"/>
      <c r="W59" s="285"/>
      <c r="X59" s="286"/>
      <c r="Y59" s="1"/>
      <c r="Z59" s="1"/>
      <c r="AA59" s="292"/>
      <c r="AB59" s="293"/>
      <c r="AC59" s="1"/>
      <c r="AE59" s="285"/>
      <c r="AF59" s="286"/>
      <c r="AG59" s="1"/>
      <c r="AH59" s="1"/>
      <c r="AI59" s="1"/>
    </row>
    <row r="60" spans="6:29" ht="13.5">
      <c r="F60" s="35"/>
      <c r="G60" s="3"/>
      <c r="H60" s="3"/>
      <c r="I60" s="3"/>
      <c r="J60" s="3"/>
      <c r="K60" s="3"/>
      <c r="L60" s="3"/>
      <c r="M60" s="36"/>
      <c r="V60" s="35"/>
      <c r="W60" s="3"/>
      <c r="X60" s="3"/>
      <c r="Y60" s="3"/>
      <c r="Z60" s="3"/>
      <c r="AA60" s="3"/>
      <c r="AB60" s="3"/>
      <c r="AC60" s="36"/>
    </row>
    <row r="61" spans="6:29" ht="13.5">
      <c r="F61" s="37"/>
      <c r="G61" s="38"/>
      <c r="H61" s="38"/>
      <c r="I61" s="320" t="s">
        <v>96</v>
      </c>
      <c r="J61" s="320"/>
      <c r="K61" s="38"/>
      <c r="L61" s="38"/>
      <c r="M61" s="39"/>
      <c r="V61" s="37"/>
      <c r="W61" s="38"/>
      <c r="X61" s="38"/>
      <c r="Y61" s="320" t="s">
        <v>97</v>
      </c>
      <c r="Z61" s="320"/>
      <c r="AA61" s="38"/>
      <c r="AB61" s="38"/>
      <c r="AC61" s="39"/>
    </row>
    <row r="62" ht="13.5">
      <c r="AG62" s="10"/>
    </row>
  </sheetData>
  <mergeCells count="59">
    <mergeCell ref="Y61:Z61"/>
    <mergeCell ref="I61:J61"/>
    <mergeCell ref="X31:Y31"/>
    <mergeCell ref="H31:I31"/>
    <mergeCell ref="O53:P53"/>
    <mergeCell ref="S54:T59"/>
    <mergeCell ref="W54:X59"/>
    <mergeCell ref="A1:AF1"/>
    <mergeCell ref="A33:AG33"/>
    <mergeCell ref="O6:V6"/>
    <mergeCell ref="A3:AF3"/>
    <mergeCell ref="K8:N8"/>
    <mergeCell ref="O8:V8"/>
    <mergeCell ref="K5:N5"/>
    <mergeCell ref="O5:V5"/>
    <mergeCell ref="A9:F9"/>
    <mergeCell ref="K6:N6"/>
    <mergeCell ref="O7:V7"/>
    <mergeCell ref="K7:N7"/>
    <mergeCell ref="S41:T41"/>
    <mergeCell ref="L19:M19"/>
    <mergeCell ref="R38:Y38"/>
    <mergeCell ref="M38:Q38"/>
    <mergeCell ref="AD23:AE23"/>
    <mergeCell ref="Y49:Z49"/>
    <mergeCell ref="P11:Q11"/>
    <mergeCell ref="P12:Q12"/>
    <mergeCell ref="Z23:AA23"/>
    <mergeCell ref="V24:W29"/>
    <mergeCell ref="L20:M20"/>
    <mergeCell ref="N23:O23"/>
    <mergeCell ref="R23:S23"/>
    <mergeCell ref="R24:S29"/>
    <mergeCell ref="Z24:AA29"/>
    <mergeCell ref="AD24:AE29"/>
    <mergeCell ref="W53:X53"/>
    <mergeCell ref="P47:Q47"/>
    <mergeCell ref="A13:F13"/>
    <mergeCell ref="Y46:Z46"/>
    <mergeCell ref="B24:C29"/>
    <mergeCell ref="F24:G29"/>
    <mergeCell ref="J24:K29"/>
    <mergeCell ref="N24:O29"/>
    <mergeCell ref="V23:W23"/>
    <mergeCell ref="O54:P59"/>
    <mergeCell ref="AA54:AB59"/>
    <mergeCell ref="AE54:AF59"/>
    <mergeCell ref="S53:T53"/>
    <mergeCell ref="AA53:AB53"/>
    <mergeCell ref="AE53:AF53"/>
    <mergeCell ref="B23:C23"/>
    <mergeCell ref="F23:G23"/>
    <mergeCell ref="J23:K23"/>
    <mergeCell ref="C54:D59"/>
    <mergeCell ref="G54:H59"/>
    <mergeCell ref="K54:L59"/>
    <mergeCell ref="C53:D53"/>
    <mergeCell ref="G53:H53"/>
    <mergeCell ref="K53:L53"/>
  </mergeCells>
  <printOptions/>
  <pageMargins left="0.85" right="0.56" top="0.18" bottom="0.33" header="0.22" footer="0.2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白樺ハイツ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支配人</dc:creator>
  <cp:keywords/>
  <dc:description/>
  <cp:lastModifiedBy>n-yama</cp:lastModifiedBy>
  <cp:lastPrinted>2005-06-11T02:58:09Z</cp:lastPrinted>
  <dcterms:created xsi:type="dcterms:W3CDTF">2002-03-26T07:09:38Z</dcterms:created>
  <dcterms:modified xsi:type="dcterms:W3CDTF">2006-07-11T14:18:28Z</dcterms:modified>
  <cp:category/>
  <cp:version/>
  <cp:contentType/>
  <cp:contentStatus/>
</cp:coreProperties>
</file>